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65" windowHeight="9120" activeTab="6"/>
  </bookViews>
  <sheets>
    <sheet name="Criterion" sheetId="9" r:id="rId1"/>
    <sheet name="Assignment" sheetId="6" r:id="rId2"/>
    <sheet name="Quiz" sheetId="5" r:id="rId3"/>
    <sheet name="Mid" sheetId="8" r:id="rId4"/>
    <sheet name="Laboratory" sheetId="3" r:id="rId5"/>
    <sheet name="Final" sheetId="2" r:id="rId6"/>
    <sheet name="Cumulative" sheetId="7" r:id="rId7"/>
  </sheets>
  <calcPr calcId="145621"/>
</workbook>
</file>

<file path=xl/calcChain.xml><?xml version="1.0" encoding="utf-8"?>
<calcChain xmlns="http://schemas.openxmlformats.org/spreadsheetml/2006/main">
  <c r="J89" i="7" l="1"/>
  <c r="J88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2" i="7"/>
  <c r="C3" i="7" l="1"/>
  <c r="D3" i="7"/>
  <c r="E3" i="7"/>
  <c r="F3" i="7"/>
  <c r="G3" i="7"/>
  <c r="C4" i="7"/>
  <c r="D4" i="7"/>
  <c r="E4" i="7"/>
  <c r="G4" i="7"/>
  <c r="C5" i="7"/>
  <c r="D5" i="7"/>
  <c r="E5" i="7"/>
  <c r="G5" i="7"/>
  <c r="C6" i="7"/>
  <c r="D6" i="7"/>
  <c r="E6" i="7"/>
  <c r="G6" i="7"/>
  <c r="C7" i="7"/>
  <c r="D7" i="7"/>
  <c r="E7" i="7"/>
  <c r="F7" i="7"/>
  <c r="G7" i="7"/>
  <c r="C8" i="7"/>
  <c r="D8" i="7"/>
  <c r="E8" i="7"/>
  <c r="G8" i="7"/>
  <c r="C9" i="7"/>
  <c r="D9" i="7"/>
  <c r="E9" i="7"/>
  <c r="G9" i="7"/>
  <c r="C10" i="7"/>
  <c r="D10" i="7"/>
  <c r="E10" i="7"/>
  <c r="G10" i="7"/>
  <c r="C11" i="7"/>
  <c r="D11" i="7"/>
  <c r="E11" i="7"/>
  <c r="F11" i="7"/>
  <c r="G11" i="7"/>
  <c r="C12" i="7"/>
  <c r="D12" i="7"/>
  <c r="E12" i="7"/>
  <c r="G12" i="7"/>
  <c r="C13" i="7"/>
  <c r="D13" i="7"/>
  <c r="E13" i="7"/>
  <c r="G13" i="7"/>
  <c r="C14" i="7"/>
  <c r="D14" i="7"/>
  <c r="E14" i="7"/>
  <c r="G14" i="7"/>
  <c r="C15" i="7"/>
  <c r="D15" i="7"/>
  <c r="E15" i="7"/>
  <c r="F15" i="7"/>
  <c r="G15" i="7"/>
  <c r="C16" i="7"/>
  <c r="D16" i="7"/>
  <c r="E16" i="7"/>
  <c r="G16" i="7"/>
  <c r="C17" i="7"/>
  <c r="D17" i="7"/>
  <c r="E17" i="7"/>
  <c r="G17" i="7"/>
  <c r="C18" i="7"/>
  <c r="D18" i="7"/>
  <c r="E18" i="7"/>
  <c r="G18" i="7"/>
  <c r="C19" i="7"/>
  <c r="D19" i="7"/>
  <c r="E19" i="7"/>
  <c r="F19" i="7"/>
  <c r="G19" i="7"/>
  <c r="C20" i="7"/>
  <c r="D20" i="7"/>
  <c r="E20" i="7"/>
  <c r="G20" i="7"/>
  <c r="C21" i="7"/>
  <c r="D21" i="7"/>
  <c r="E21" i="7"/>
  <c r="G21" i="7"/>
  <c r="C22" i="7"/>
  <c r="D22" i="7"/>
  <c r="E22" i="7"/>
  <c r="G22" i="7"/>
  <c r="C23" i="7"/>
  <c r="D23" i="7"/>
  <c r="E23" i="7"/>
  <c r="F23" i="7"/>
  <c r="G23" i="7"/>
  <c r="C24" i="7"/>
  <c r="D24" i="7"/>
  <c r="E24" i="7"/>
  <c r="G24" i="7"/>
  <c r="C25" i="7"/>
  <c r="D25" i="7"/>
  <c r="E25" i="7"/>
  <c r="G25" i="7"/>
  <c r="C26" i="7"/>
  <c r="D26" i="7"/>
  <c r="E26" i="7"/>
  <c r="G26" i="7"/>
  <c r="C27" i="7"/>
  <c r="D27" i="7"/>
  <c r="E27" i="7"/>
  <c r="F27" i="7"/>
  <c r="G27" i="7"/>
  <c r="C28" i="7"/>
  <c r="D28" i="7"/>
  <c r="E28" i="7"/>
  <c r="G28" i="7"/>
  <c r="C29" i="7"/>
  <c r="D29" i="7"/>
  <c r="E29" i="7"/>
  <c r="G29" i="7"/>
  <c r="C30" i="7"/>
  <c r="D30" i="7"/>
  <c r="E30" i="7"/>
  <c r="G30" i="7"/>
  <c r="C31" i="7"/>
  <c r="D31" i="7"/>
  <c r="E31" i="7"/>
  <c r="F31" i="7"/>
  <c r="G31" i="7"/>
  <c r="C32" i="7"/>
  <c r="D32" i="7"/>
  <c r="E32" i="7"/>
  <c r="G32" i="7"/>
  <c r="C33" i="7"/>
  <c r="D33" i="7"/>
  <c r="E33" i="7"/>
  <c r="G33" i="7"/>
  <c r="C34" i="7"/>
  <c r="D34" i="7"/>
  <c r="E34" i="7"/>
  <c r="G34" i="7"/>
  <c r="C35" i="7"/>
  <c r="D35" i="7"/>
  <c r="E35" i="7"/>
  <c r="F35" i="7"/>
  <c r="G35" i="7"/>
  <c r="C36" i="7"/>
  <c r="D36" i="7"/>
  <c r="E36" i="7"/>
  <c r="G36" i="7"/>
  <c r="C37" i="7"/>
  <c r="D37" i="7"/>
  <c r="E37" i="7"/>
  <c r="G37" i="7"/>
  <c r="C38" i="7"/>
  <c r="D38" i="7"/>
  <c r="E38" i="7"/>
  <c r="G38" i="7"/>
  <c r="C39" i="7"/>
  <c r="D39" i="7"/>
  <c r="E39" i="7"/>
  <c r="F39" i="7"/>
  <c r="G39" i="7"/>
  <c r="C40" i="7"/>
  <c r="D40" i="7"/>
  <c r="E40" i="7"/>
  <c r="G40" i="7"/>
  <c r="C41" i="7"/>
  <c r="D41" i="7"/>
  <c r="E41" i="7"/>
  <c r="G41" i="7"/>
  <c r="C42" i="7"/>
  <c r="D42" i="7"/>
  <c r="E42" i="7"/>
  <c r="G42" i="7"/>
  <c r="C43" i="7"/>
  <c r="D43" i="7"/>
  <c r="E43" i="7"/>
  <c r="F43" i="7"/>
  <c r="G43" i="7"/>
  <c r="C44" i="7"/>
  <c r="D44" i="7"/>
  <c r="E44" i="7"/>
  <c r="G44" i="7"/>
  <c r="C45" i="7"/>
  <c r="D45" i="7"/>
  <c r="E45" i="7"/>
  <c r="G45" i="7"/>
  <c r="C46" i="7"/>
  <c r="D46" i="7"/>
  <c r="E46" i="7"/>
  <c r="G46" i="7"/>
  <c r="C47" i="7"/>
  <c r="D47" i="7"/>
  <c r="E47" i="7"/>
  <c r="F47" i="7"/>
  <c r="G47" i="7"/>
  <c r="C48" i="7"/>
  <c r="D48" i="7"/>
  <c r="E48" i="7"/>
  <c r="G48" i="7"/>
  <c r="C49" i="7"/>
  <c r="D49" i="7"/>
  <c r="E49" i="7"/>
  <c r="G49" i="7"/>
  <c r="C50" i="7"/>
  <c r="D50" i="7"/>
  <c r="E50" i="7"/>
  <c r="G50" i="7"/>
  <c r="C51" i="7"/>
  <c r="D51" i="7"/>
  <c r="E51" i="7"/>
  <c r="F51" i="7"/>
  <c r="G51" i="7"/>
  <c r="C52" i="7"/>
  <c r="D52" i="7"/>
  <c r="E52" i="7"/>
  <c r="G52" i="7"/>
  <c r="C53" i="7"/>
  <c r="D53" i="7"/>
  <c r="E53" i="7"/>
  <c r="G53" i="7"/>
  <c r="C54" i="7"/>
  <c r="D54" i="7"/>
  <c r="E54" i="7"/>
  <c r="G54" i="7"/>
  <c r="C55" i="7"/>
  <c r="D55" i="7"/>
  <c r="E55" i="7"/>
  <c r="F55" i="7"/>
  <c r="G55" i="7"/>
  <c r="C56" i="7"/>
  <c r="D56" i="7"/>
  <c r="E56" i="7"/>
  <c r="G56" i="7"/>
  <c r="C57" i="7"/>
  <c r="D57" i="7"/>
  <c r="E57" i="7"/>
  <c r="G57" i="7"/>
  <c r="C58" i="7"/>
  <c r="D58" i="7"/>
  <c r="E58" i="7"/>
  <c r="G58" i="7"/>
  <c r="C59" i="7"/>
  <c r="D59" i="7"/>
  <c r="E59" i="7"/>
  <c r="F59" i="7"/>
  <c r="G59" i="7"/>
  <c r="C60" i="7"/>
  <c r="D60" i="7"/>
  <c r="E60" i="7"/>
  <c r="G60" i="7"/>
  <c r="C61" i="7"/>
  <c r="D61" i="7"/>
  <c r="E61" i="7"/>
  <c r="G61" i="7"/>
  <c r="C62" i="7"/>
  <c r="D62" i="7"/>
  <c r="E62" i="7"/>
  <c r="G62" i="7"/>
  <c r="C63" i="7"/>
  <c r="D63" i="7"/>
  <c r="E63" i="7"/>
  <c r="F63" i="7"/>
  <c r="G63" i="7"/>
  <c r="C64" i="7"/>
  <c r="D64" i="7"/>
  <c r="E64" i="7"/>
  <c r="G64" i="7"/>
  <c r="C65" i="7"/>
  <c r="D65" i="7"/>
  <c r="E65" i="7"/>
  <c r="G65" i="7"/>
  <c r="C66" i="7"/>
  <c r="D66" i="7"/>
  <c r="E66" i="7"/>
  <c r="G66" i="7"/>
  <c r="C67" i="7"/>
  <c r="D67" i="7"/>
  <c r="E67" i="7"/>
  <c r="F67" i="7"/>
  <c r="G67" i="7"/>
  <c r="C68" i="7"/>
  <c r="D68" i="7"/>
  <c r="E68" i="7"/>
  <c r="G68" i="7"/>
  <c r="C69" i="7"/>
  <c r="D69" i="7"/>
  <c r="E69" i="7"/>
  <c r="G69" i="7"/>
  <c r="C70" i="7"/>
  <c r="D70" i="7"/>
  <c r="E70" i="7"/>
  <c r="G70" i="7"/>
  <c r="C71" i="7"/>
  <c r="D71" i="7"/>
  <c r="E71" i="7"/>
  <c r="G71" i="7"/>
  <c r="C72" i="7"/>
  <c r="D72" i="7"/>
  <c r="E72" i="7"/>
  <c r="G72" i="7"/>
  <c r="C73" i="7"/>
  <c r="D73" i="7"/>
  <c r="E73" i="7"/>
  <c r="G73" i="7"/>
  <c r="C74" i="7"/>
  <c r="D74" i="7"/>
  <c r="E74" i="7"/>
  <c r="F74" i="7"/>
  <c r="G74" i="7"/>
  <c r="C75" i="7"/>
  <c r="D75" i="7"/>
  <c r="E75" i="7"/>
  <c r="G75" i="7"/>
  <c r="C76" i="7"/>
  <c r="D76" i="7"/>
  <c r="E76" i="7"/>
  <c r="G76" i="7"/>
  <c r="C77" i="7"/>
  <c r="D77" i="7"/>
  <c r="E77" i="7"/>
  <c r="G77" i="7"/>
  <c r="C78" i="7"/>
  <c r="D78" i="7"/>
  <c r="E78" i="7"/>
  <c r="F78" i="7"/>
  <c r="G78" i="7"/>
  <c r="C79" i="7"/>
  <c r="D79" i="7"/>
  <c r="E79" i="7"/>
  <c r="G79" i="7"/>
  <c r="C80" i="7"/>
  <c r="D80" i="7"/>
  <c r="E80" i="7"/>
  <c r="G80" i="7"/>
  <c r="C81" i="7"/>
  <c r="D81" i="7"/>
  <c r="E81" i="7"/>
  <c r="G81" i="7"/>
  <c r="C82" i="7"/>
  <c r="D82" i="7"/>
  <c r="E82" i="7"/>
  <c r="F82" i="7"/>
  <c r="G82" i="7"/>
  <c r="C83" i="7"/>
  <c r="D83" i="7"/>
  <c r="E83" i="7"/>
  <c r="G83" i="7"/>
  <c r="C84" i="7"/>
  <c r="D84" i="7"/>
  <c r="E84" i="7"/>
  <c r="G84" i="7"/>
  <c r="C85" i="7"/>
  <c r="D85" i="7"/>
  <c r="E85" i="7"/>
  <c r="G85" i="7"/>
  <c r="C86" i="7"/>
  <c r="D86" i="7"/>
  <c r="E86" i="7"/>
  <c r="F86" i="7"/>
  <c r="G86" i="7"/>
  <c r="C87" i="7"/>
  <c r="D87" i="7"/>
  <c r="E87" i="7"/>
  <c r="G87" i="7"/>
  <c r="G2" i="7"/>
  <c r="F2" i="7"/>
  <c r="E2" i="7"/>
  <c r="D2" i="7"/>
  <c r="C2" i="7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E3" i="3"/>
  <c r="E4" i="3"/>
  <c r="F4" i="7" s="1"/>
  <c r="E5" i="3"/>
  <c r="F5" i="7" s="1"/>
  <c r="E6" i="3"/>
  <c r="F6" i="7" s="1"/>
  <c r="E7" i="3"/>
  <c r="E8" i="3"/>
  <c r="F8" i="7" s="1"/>
  <c r="E9" i="3"/>
  <c r="F9" i="7" s="1"/>
  <c r="E10" i="3"/>
  <c r="F10" i="7" s="1"/>
  <c r="E11" i="3"/>
  <c r="E12" i="3"/>
  <c r="F12" i="7" s="1"/>
  <c r="E13" i="3"/>
  <c r="F13" i="7" s="1"/>
  <c r="E14" i="3"/>
  <c r="F14" i="7" s="1"/>
  <c r="E15" i="3"/>
  <c r="E16" i="3"/>
  <c r="F16" i="7" s="1"/>
  <c r="E17" i="3"/>
  <c r="F17" i="7" s="1"/>
  <c r="E18" i="3"/>
  <c r="F18" i="7" s="1"/>
  <c r="E19" i="3"/>
  <c r="E20" i="3"/>
  <c r="F20" i="7" s="1"/>
  <c r="E21" i="3"/>
  <c r="F21" i="7" s="1"/>
  <c r="E22" i="3"/>
  <c r="F22" i="7" s="1"/>
  <c r="E23" i="3"/>
  <c r="E24" i="3"/>
  <c r="F24" i="7" s="1"/>
  <c r="E25" i="3"/>
  <c r="F25" i="7" s="1"/>
  <c r="E26" i="3"/>
  <c r="F26" i="7" s="1"/>
  <c r="E27" i="3"/>
  <c r="E28" i="3"/>
  <c r="F28" i="7" s="1"/>
  <c r="E29" i="3"/>
  <c r="F29" i="7" s="1"/>
  <c r="E30" i="3"/>
  <c r="F30" i="7" s="1"/>
  <c r="E31" i="3"/>
  <c r="E32" i="3"/>
  <c r="F32" i="7" s="1"/>
  <c r="E33" i="3"/>
  <c r="F33" i="7" s="1"/>
  <c r="E34" i="3"/>
  <c r="F34" i="7" s="1"/>
  <c r="E35" i="3"/>
  <c r="E36" i="3"/>
  <c r="F36" i="7" s="1"/>
  <c r="E37" i="3"/>
  <c r="F37" i="7" s="1"/>
  <c r="E38" i="3"/>
  <c r="F38" i="7" s="1"/>
  <c r="E39" i="3"/>
  <c r="E40" i="3"/>
  <c r="F40" i="7" s="1"/>
  <c r="E41" i="3"/>
  <c r="F41" i="7" s="1"/>
  <c r="E42" i="3"/>
  <c r="F42" i="7" s="1"/>
  <c r="E43" i="3"/>
  <c r="E44" i="3"/>
  <c r="F44" i="7" s="1"/>
  <c r="E45" i="3"/>
  <c r="F45" i="7" s="1"/>
  <c r="E46" i="3"/>
  <c r="F46" i="7" s="1"/>
  <c r="E47" i="3"/>
  <c r="E48" i="3"/>
  <c r="F48" i="7" s="1"/>
  <c r="E49" i="3"/>
  <c r="F49" i="7" s="1"/>
  <c r="E50" i="3"/>
  <c r="F50" i="7" s="1"/>
  <c r="E51" i="3"/>
  <c r="E52" i="3"/>
  <c r="F52" i="7" s="1"/>
  <c r="E53" i="3"/>
  <c r="F53" i="7" s="1"/>
  <c r="E54" i="3"/>
  <c r="F54" i="7" s="1"/>
  <c r="E55" i="3"/>
  <c r="E56" i="3"/>
  <c r="F56" i="7" s="1"/>
  <c r="E57" i="3"/>
  <c r="F57" i="7" s="1"/>
  <c r="E58" i="3"/>
  <c r="F58" i="7" s="1"/>
  <c r="E59" i="3"/>
  <c r="E60" i="3"/>
  <c r="F60" i="7" s="1"/>
  <c r="E61" i="3"/>
  <c r="F61" i="7" s="1"/>
  <c r="E62" i="3"/>
  <c r="F62" i="7" s="1"/>
  <c r="E63" i="3"/>
  <c r="E64" i="3"/>
  <c r="F64" i="7" s="1"/>
  <c r="E65" i="3"/>
  <c r="F65" i="7" s="1"/>
  <c r="E66" i="3"/>
  <c r="F66" i="7" s="1"/>
  <c r="E67" i="3"/>
  <c r="E68" i="3"/>
  <c r="F68" i="7" s="1"/>
  <c r="E69" i="3"/>
  <c r="F69" i="7" s="1"/>
  <c r="E70" i="3"/>
  <c r="F70" i="7" s="1"/>
  <c r="E71" i="3"/>
  <c r="F71" i="7" s="1"/>
  <c r="E72" i="3"/>
  <c r="F72" i="7" s="1"/>
  <c r="E73" i="3"/>
  <c r="F73" i="7" s="1"/>
  <c r="E74" i="3"/>
  <c r="E75" i="3"/>
  <c r="F75" i="7" s="1"/>
  <c r="E76" i="3"/>
  <c r="F76" i="7" s="1"/>
  <c r="E77" i="3"/>
  <c r="F77" i="7" s="1"/>
  <c r="E78" i="3"/>
  <c r="E79" i="3"/>
  <c r="F79" i="7" s="1"/>
  <c r="E80" i="3"/>
  <c r="F80" i="7" s="1"/>
  <c r="E81" i="3"/>
  <c r="F81" i="7" s="1"/>
  <c r="E82" i="3"/>
  <c r="E83" i="3"/>
  <c r="F83" i="7" s="1"/>
  <c r="E84" i="3"/>
  <c r="F84" i="7" s="1"/>
  <c r="E85" i="3"/>
  <c r="F85" i="7" s="1"/>
  <c r="E86" i="3"/>
  <c r="E87" i="3"/>
  <c r="F87" i="7" s="1"/>
  <c r="E2" i="3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2" i="6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2" i="5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H71" i="7" l="1"/>
  <c r="L71" i="7" s="1"/>
  <c r="H70" i="7"/>
  <c r="L70" i="7" s="1"/>
  <c r="H86" i="7"/>
  <c r="L86" i="7" s="1"/>
  <c r="H58" i="7"/>
  <c r="L58" i="7" s="1"/>
  <c r="H32" i="7"/>
  <c r="L32" i="7" s="1"/>
  <c r="H10" i="7"/>
  <c r="L10" i="7" s="1"/>
  <c r="H3" i="7"/>
  <c r="L3" i="7" s="1"/>
  <c r="H33" i="7"/>
  <c r="L33" i="7" s="1"/>
  <c r="H22" i="7"/>
  <c r="L22" i="7" s="1"/>
  <c r="H14" i="7"/>
  <c r="L14" i="7" s="1"/>
  <c r="H50" i="7"/>
  <c r="L50" i="7" s="1"/>
  <c r="H44" i="7"/>
  <c r="L44" i="7" s="1"/>
  <c r="H74" i="7"/>
  <c r="L74" i="7" s="1"/>
  <c r="H59" i="7"/>
  <c r="L59" i="7" s="1"/>
  <c r="H51" i="7"/>
  <c r="L51" i="7" s="1"/>
  <c r="H46" i="7"/>
  <c r="L46" i="7" s="1"/>
  <c r="H36" i="7"/>
  <c r="L36" i="7" s="1"/>
  <c r="H24" i="7"/>
  <c r="L24" i="7" s="1"/>
  <c r="H20" i="7"/>
  <c r="L20" i="7" s="1"/>
  <c r="H16" i="7"/>
  <c r="L16" i="7" s="1"/>
  <c r="H12" i="7"/>
  <c r="L12" i="7" s="1"/>
  <c r="H6" i="7"/>
  <c r="L6" i="7" s="1"/>
  <c r="H85" i="7"/>
  <c r="L85" i="7" s="1"/>
  <c r="H81" i="7"/>
  <c r="L81" i="7" s="1"/>
  <c r="H77" i="7"/>
  <c r="L77" i="7" s="1"/>
  <c r="H72" i="7"/>
  <c r="L72" i="7" s="1"/>
  <c r="H66" i="7"/>
  <c r="L66" i="7" s="1"/>
  <c r="H64" i="7"/>
  <c r="L64" i="7" s="1"/>
  <c r="H54" i="7"/>
  <c r="L54" i="7" s="1"/>
  <c r="H38" i="7"/>
  <c r="L38" i="7" s="1"/>
  <c r="H34" i="7"/>
  <c r="L34" i="7" s="1"/>
  <c r="H28" i="7"/>
  <c r="L28" i="7" s="1"/>
  <c r="H26" i="7"/>
  <c r="L26" i="7" s="1"/>
  <c r="H18" i="7"/>
  <c r="L18" i="7" s="1"/>
  <c r="H8" i="7"/>
  <c r="L8" i="7" s="1"/>
  <c r="H4" i="7"/>
  <c r="L4" i="7" s="1"/>
  <c r="H68" i="7"/>
  <c r="L68" i="7" s="1"/>
  <c r="H60" i="7"/>
  <c r="L60" i="7" s="1"/>
  <c r="H56" i="7"/>
  <c r="L56" i="7" s="1"/>
  <c r="H52" i="7"/>
  <c r="L52" i="7" s="1"/>
  <c r="H42" i="7"/>
  <c r="L42" i="7" s="1"/>
  <c r="H40" i="7"/>
  <c r="L40" i="7" s="1"/>
  <c r="H30" i="7"/>
  <c r="L30" i="7" s="1"/>
  <c r="H19" i="7"/>
  <c r="L19" i="7" s="1"/>
  <c r="H11" i="7"/>
  <c r="L11" i="7" s="1"/>
  <c r="H87" i="7"/>
  <c r="L87" i="7" s="1"/>
  <c r="H82" i="7"/>
  <c r="L82" i="7" s="1"/>
  <c r="H78" i="7"/>
  <c r="L78" i="7" s="1"/>
  <c r="H73" i="7"/>
  <c r="L73" i="7" s="1"/>
  <c r="H65" i="7"/>
  <c r="L65" i="7" s="1"/>
  <c r="H61" i="7"/>
  <c r="L61" i="7" s="1"/>
  <c r="H53" i="7"/>
  <c r="L53" i="7" s="1"/>
  <c r="H47" i="7"/>
  <c r="L47" i="7" s="1"/>
  <c r="H41" i="7"/>
  <c r="L41" i="7" s="1"/>
  <c r="H35" i="7"/>
  <c r="L35" i="7" s="1"/>
  <c r="H27" i="7"/>
  <c r="L27" i="7" s="1"/>
  <c r="H21" i="7"/>
  <c r="L21" i="7" s="1"/>
  <c r="H13" i="7"/>
  <c r="L13" i="7" s="1"/>
  <c r="H5" i="7"/>
  <c r="L5" i="7" s="1"/>
  <c r="H67" i="7"/>
  <c r="L67" i="7" s="1"/>
  <c r="H62" i="7"/>
  <c r="L62" i="7" s="1"/>
  <c r="H55" i="7"/>
  <c r="L55" i="7" s="1"/>
  <c r="H48" i="7"/>
  <c r="L48" i="7" s="1"/>
  <c r="H43" i="7"/>
  <c r="L43" i="7" s="1"/>
  <c r="H37" i="7"/>
  <c r="L37" i="7" s="1"/>
  <c r="H29" i="7"/>
  <c r="L29" i="7" s="1"/>
  <c r="H23" i="7"/>
  <c r="L23" i="7" s="1"/>
  <c r="H15" i="7"/>
  <c r="L15" i="7" s="1"/>
  <c r="H7" i="7"/>
  <c r="L7" i="7" s="1"/>
  <c r="H83" i="7"/>
  <c r="L83" i="7" s="1"/>
  <c r="H79" i="7"/>
  <c r="L79" i="7" s="1"/>
  <c r="H75" i="7"/>
  <c r="L75" i="7" s="1"/>
  <c r="H84" i="7"/>
  <c r="L84" i="7" s="1"/>
  <c r="H80" i="7"/>
  <c r="L80" i="7" s="1"/>
  <c r="H76" i="7"/>
  <c r="L76" i="7" s="1"/>
  <c r="H69" i="7"/>
  <c r="L69" i="7" s="1"/>
  <c r="H63" i="7"/>
  <c r="L63" i="7" s="1"/>
  <c r="H57" i="7"/>
  <c r="L57" i="7" s="1"/>
  <c r="H49" i="7"/>
  <c r="L49" i="7" s="1"/>
  <c r="H45" i="7"/>
  <c r="L45" i="7" s="1"/>
  <c r="H39" i="7"/>
  <c r="L39" i="7" s="1"/>
  <c r="H31" i="7"/>
  <c r="L31" i="7" s="1"/>
  <c r="H25" i="7"/>
  <c r="L25" i="7" s="1"/>
  <c r="H17" i="7"/>
  <c r="L17" i="7" s="1"/>
  <c r="H9" i="7"/>
  <c r="L9" i="7" s="1"/>
  <c r="H2" i="7"/>
  <c r="L2" i="7" l="1"/>
  <c r="P10" i="7" s="1"/>
  <c r="S10" i="7" s="1"/>
  <c r="H88" i="7"/>
  <c r="H89" i="7" s="1"/>
  <c r="L89" i="7" s="1"/>
  <c r="P3" i="7"/>
  <c r="S3" i="7" s="1"/>
  <c r="P9" i="7"/>
  <c r="S9" i="7" s="1"/>
  <c r="P4" i="7"/>
  <c r="S4" i="7" s="1"/>
  <c r="P8" i="7" l="1"/>
  <c r="S8" i="7" s="1"/>
  <c r="P12" i="7"/>
  <c r="S12" i="7" s="1"/>
  <c r="P7" i="7"/>
  <c r="S7" i="7" s="1"/>
  <c r="P2" i="7"/>
  <c r="S2" i="7" s="1"/>
  <c r="P6" i="7"/>
  <c r="S6" i="7" s="1"/>
  <c r="P11" i="7"/>
  <c r="S11" i="7" s="1"/>
  <c r="P5" i="7"/>
  <c r="S5" i="7" s="1"/>
  <c r="P13" i="7" l="1"/>
  <c r="T2" i="7"/>
  <c r="U2" i="7" s="1"/>
</calcChain>
</file>

<file path=xl/sharedStrings.xml><?xml version="1.0" encoding="utf-8"?>
<sst xmlns="http://schemas.openxmlformats.org/spreadsheetml/2006/main" count="77" uniqueCount="59">
  <si>
    <t>Reg. No.</t>
  </si>
  <si>
    <t>S#</t>
  </si>
  <si>
    <t>Final/40</t>
  </si>
  <si>
    <t>Total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</si>
  <si>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</si>
  <si>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</si>
  <si>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</si>
  <si>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</si>
  <si>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</si>
  <si>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</si>
  <si>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</si>
  <si>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</si>
  <si>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</si>
  <si>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</si>
  <si>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Final/100</t>
  </si>
  <si>
    <t>S.No.</t>
  </si>
  <si>
    <t>Viva/5</t>
  </si>
  <si>
    <t>Total/25</t>
  </si>
  <si>
    <t>P-1/20</t>
  </si>
  <si>
    <t>P-2/30</t>
  </si>
  <si>
    <t>Total/50</t>
  </si>
  <si>
    <t>Grade</t>
  </si>
  <si>
    <t>Practical</t>
  </si>
  <si>
    <t>Report 10</t>
  </si>
  <si>
    <t>Weigthed</t>
  </si>
  <si>
    <t>Ass</t>
  </si>
  <si>
    <t>Quiz</t>
  </si>
  <si>
    <t>Mid</t>
  </si>
  <si>
    <t>Lab</t>
  </si>
  <si>
    <t>Final</t>
  </si>
  <si>
    <t>Weighted</t>
  </si>
  <si>
    <t>Assignment</t>
  </si>
  <si>
    <t>Total/500</t>
  </si>
  <si>
    <t>weighted</t>
  </si>
  <si>
    <t>Absolute/Hybrid System</t>
  </si>
  <si>
    <t>Evaluation Criterion</t>
  </si>
  <si>
    <t>Relative System</t>
  </si>
  <si>
    <t>Grade/Absolute</t>
  </si>
  <si>
    <t>F</t>
  </si>
  <si>
    <t>Frequency</t>
  </si>
  <si>
    <t>GrdPts</t>
  </si>
  <si>
    <t>SumGrdPts</t>
  </si>
  <si>
    <t>Course GPA</t>
  </si>
  <si>
    <t>total</t>
  </si>
  <si>
    <t>R#</t>
  </si>
  <si>
    <t>Quiz#5/10</t>
  </si>
  <si>
    <t>Quiz#4/10</t>
  </si>
  <si>
    <t>Quiz#3/10</t>
  </si>
  <si>
    <t>Quiz#2/10</t>
  </si>
  <si>
    <t>Quiz#1/10</t>
  </si>
  <si>
    <t>Assign#5/100</t>
  </si>
  <si>
    <t>Assign#4/100</t>
  </si>
  <si>
    <t>Assign#3/100</t>
  </si>
  <si>
    <t>Assign#2/100</t>
  </si>
  <si>
    <t>Assign#1/100</t>
  </si>
  <si>
    <t>Sum</t>
  </si>
  <si>
    <t>Mean</t>
  </si>
  <si>
    <t>Square Diff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</si>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</sst>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</font>
    <font>
      <b/>
      <sz val="11"/>
      <name val="Arial"/>
      <family val="2"/>
    </font>
    <font>
      <sz val="18"/>
      <name val="Times New Roman"/>
      <family val="1"/>
      <charset val="204"/>
    </font>
    <font>
      <b/>
      <sz val="24"/>
      <color rgb="FFFF0000"/>
      <name val="Times New Roman"/>
      <family val="1"/>
    </font>
    <font>
      <b/>
      <sz val="24"/>
      <color rgb="FF3333FF"/>
      <name val="Times New Roman"/>
      <family val="1"/>
    </font>
    <font>
      <sz val="26"/>
      <color rgb="FF3333FF"/>
      <name val="Times New Roman"/>
      <family val="1"/>
      <charset val="204"/>
    </font>
    <font>
      <sz val="16"/>
      <name val="Times New Roman"/>
      <family val="1"/>
      <charset val="204"/>
    </font>
    <font>
      <sz val="20"/>
      <color rgb="FF3333FF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</font>
    <font>
      <b/>
      <sz val="16"/>
      <color rgb="FF00B050"/>
      <name val="Times New Roman"/>
      <family val="1"/>
    </font>
    <font>
      <b/>
      <sz val="16"/>
      <color rgb="FF3333FF"/>
      <name val="Times New Roman"/>
      <family val="1"/>
    </font>
    <font>
      <b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164" fontId="8" fillId="0" borderId="0" xfId="0" applyNumberFormat="1" applyFont="1"/>
    <xf numFmtId="0" fontId="9" fillId="0" borderId="0" xfId="0" applyFont="1"/>
    <xf numFmtId="2" fontId="9" fillId="0" borderId="0" xfId="0" applyNumberFormat="1" applyFont="1"/>
    <xf numFmtId="164" fontId="9" fillId="0" borderId="0" xfId="0" applyNumberFormat="1" applyFont="1"/>
    <xf numFmtId="1" fontId="9" fillId="0" borderId="0" xfId="0" applyNumberFormat="1" applyFont="1"/>
    <xf numFmtId="0" fontId="10" fillId="0" borderId="0" xfId="0" applyFont="1"/>
    <xf numFmtId="0" fontId="1" fillId="0" borderId="0" xfId="0" applyFont="1"/>
    <xf numFmtId="0" fontId="11" fillId="0" borderId="0" xfId="0" applyFont="1"/>
    <xf numFmtId="0" fontId="14" fillId="2" borderId="0" xfId="0" applyFont="1" applyFill="1"/>
    <xf numFmtId="164" fontId="14" fillId="2" borderId="0" xfId="0" applyNumberFormat="1" applyFont="1" applyFill="1"/>
    <xf numFmtId="0" fontId="13" fillId="2" borderId="0" xfId="0" applyFont="1" applyFill="1"/>
    <xf numFmtId="0" fontId="1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E937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Cumulative!$P$1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Cumulative!$O$2:$O$13</c:f>
              <c:strCache>
                <c:ptCount val="12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  <c:pt idx="11">
                  <c:v>total</c:v>
                </c:pt>
              </c:strCache>
            </c:strRef>
          </c:cat>
          <c:val>
            <c:numRef>
              <c:f>Cumulative!$P$2:$P$13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86</c:v>
                </c:pt>
                <c:pt idx="11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16768"/>
        <c:axId val="75218304"/>
      </c:barChart>
      <c:catAx>
        <c:axId val="7521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75218304"/>
        <c:crosses val="autoZero"/>
        <c:auto val="1"/>
        <c:lblAlgn val="ctr"/>
        <c:lblOffset val="100"/>
        <c:noMultiLvlLbl val="0"/>
      </c:catAx>
      <c:valAx>
        <c:axId val="7521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1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22</xdr:col>
      <xdr:colOff>85904</xdr:colOff>
      <xdr:row>17</xdr:row>
      <xdr:rowOff>104955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287000" y="581025"/>
          <a:ext cx="4886504" cy="434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Arial" charset="0"/>
            </a:defRPr>
          </a:lvl9pPr>
        </a:lstStyle>
        <a:p>
          <a:endParaRPr lang="en-GB" sz="2000" b="1">
            <a:solidFill>
              <a:srgbClr val="FF0000"/>
            </a:solidFill>
          </a:endParaRPr>
        </a:p>
        <a:p>
          <a:r>
            <a:rPr lang="en-GB" sz="2000" b="1">
              <a:solidFill>
                <a:srgbClr val="FF0000"/>
              </a:solidFill>
            </a:rPr>
            <a:t>A :  &gt; = mean+1.8σ </a:t>
          </a:r>
        </a:p>
        <a:p>
          <a:r>
            <a:rPr lang="en-GB" sz="2000" b="1">
              <a:solidFill>
                <a:srgbClr val="FF0000"/>
              </a:solidFill>
            </a:rPr>
            <a:t>A-:  &gt;= mean+1.4σ and &lt; mean +1.8σ</a:t>
          </a:r>
        </a:p>
        <a:p>
          <a:r>
            <a:rPr lang="en-GB" sz="2000" b="1">
              <a:solidFill>
                <a:srgbClr val="FF0000"/>
              </a:solidFill>
            </a:rPr>
            <a:t>B+: &gt;=mean+1.0σ and &lt; mean + 1.4σ</a:t>
          </a:r>
        </a:p>
        <a:p>
          <a:r>
            <a:rPr lang="en-GB" sz="2000" b="1">
              <a:solidFill>
                <a:srgbClr val="FF0000"/>
              </a:solidFill>
            </a:rPr>
            <a:t>B :  &gt; = mean +.6σ and  &lt; mean +1.0σ </a:t>
          </a:r>
        </a:p>
        <a:p>
          <a:r>
            <a:rPr lang="en-GB" sz="2000" b="1">
              <a:solidFill>
                <a:srgbClr val="FF0000"/>
              </a:solidFill>
            </a:rPr>
            <a:t>B-: &gt;=mean+0.2σ and &lt; mean + 0.6σ</a:t>
          </a:r>
        </a:p>
        <a:p>
          <a:r>
            <a:rPr lang="en-GB" sz="2000" b="1">
              <a:solidFill>
                <a:srgbClr val="FF0000"/>
              </a:solidFill>
            </a:rPr>
            <a:t>C+: &gt;=mean-0.2σ and &lt;mean +0.2σ</a:t>
          </a:r>
        </a:p>
        <a:p>
          <a:r>
            <a:rPr lang="en-GB" sz="2000" b="1">
              <a:solidFill>
                <a:srgbClr val="FF0000"/>
              </a:solidFill>
            </a:rPr>
            <a:t>C :  &gt; = mean -0.6σ and &lt; mean-0.2σ </a:t>
          </a:r>
        </a:p>
        <a:p>
          <a:r>
            <a:rPr lang="en-GB" sz="2000" b="1">
              <a:solidFill>
                <a:srgbClr val="FF0000"/>
              </a:solidFill>
            </a:rPr>
            <a:t>C-: &gt;=mean-1.0 and &lt; mean -0.6σ </a:t>
          </a:r>
        </a:p>
        <a:p>
          <a:r>
            <a:rPr lang="en-GB" sz="2000" b="1">
              <a:solidFill>
                <a:srgbClr val="FF0000"/>
              </a:solidFill>
            </a:rPr>
            <a:t>D+: &gt;= mean -1.4σ and &lt; mean -1.0σ </a:t>
          </a:r>
        </a:p>
        <a:p>
          <a:r>
            <a:rPr lang="en-GB" sz="2000" b="1">
              <a:solidFill>
                <a:srgbClr val="FF0000"/>
              </a:solidFill>
            </a:rPr>
            <a:t>D :  &gt; = mean -1.8σ and &lt; mean -1.4σ </a:t>
          </a:r>
        </a:p>
        <a:p>
          <a:r>
            <a:rPr lang="en-GB" sz="2000" b="1">
              <a:solidFill>
                <a:srgbClr val="FF0000"/>
              </a:solidFill>
            </a:rPr>
            <a:t>F :  &lt; mean -1.8</a:t>
          </a:r>
          <a:r>
            <a:rPr lang="el-GR" sz="2000" b="1">
              <a:solidFill>
                <a:srgbClr val="FF0000"/>
              </a:solidFill>
            </a:rPr>
            <a:t>σ </a:t>
          </a:r>
          <a:endParaRPr lang="en-GB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13</xdr:row>
      <xdr:rowOff>33337</xdr:rowOff>
    </xdr:from>
    <xdr:to>
      <xdr:col>22</xdr:col>
      <xdr:colOff>590550</xdr:colOff>
      <xdr:row>23</xdr:row>
      <xdr:rowOff>204787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15"/>
  <sheetViews>
    <sheetView workbookViewId="0">
      <selection activeCell="D15" sqref="D15"/>
    </sheetView>
  </sheetViews>
  <sheetFormatPr defaultRowHeight="15.75" x14ac:dyDescent="0.25"/>
  <sheetData>
    <row r="2" spans="4:16" ht="33" x14ac:dyDescent="0.45">
      <c r="D2" s="13" t="s">
        <v>35</v>
      </c>
      <c r="J2" s="12" t="s">
        <v>34</v>
      </c>
      <c r="P2" s="14" t="s">
        <v>36</v>
      </c>
    </row>
    <row r="3" spans="4:16" s="11" customFormat="1" ht="23.25" x14ac:dyDescent="0.35">
      <c r="D3" s="11" t="s">
        <v>31</v>
      </c>
      <c r="E3" s="11">
        <v>5</v>
      </c>
      <c r="J3" s="11" t="s">
        <v>4</v>
      </c>
      <c r="K3" s="11">
        <v>90</v>
      </c>
    </row>
    <row r="4" spans="4:16" s="11" customFormat="1" ht="23.25" x14ac:dyDescent="0.35">
      <c r="D4" s="11" t="s">
        <v>26</v>
      </c>
      <c r="E4" s="11">
        <v>10</v>
      </c>
      <c r="J4" s="11" t="s">
        <v>5</v>
      </c>
      <c r="K4" s="11">
        <v>85</v>
      </c>
      <c r="L4" s="11">
        <v>90</v>
      </c>
    </row>
    <row r="5" spans="4:16" s="11" customFormat="1" ht="23.25" x14ac:dyDescent="0.35">
      <c r="D5" s="11" t="s">
        <v>27</v>
      </c>
      <c r="E5" s="11">
        <v>20</v>
      </c>
      <c r="J5" s="11" t="s">
        <v>6</v>
      </c>
      <c r="K5" s="11">
        <v>80</v>
      </c>
      <c r="L5" s="11">
        <v>85</v>
      </c>
    </row>
    <row r="6" spans="4:16" s="11" customFormat="1" ht="23.25" x14ac:dyDescent="0.35">
      <c r="D6" s="11" t="s">
        <v>28</v>
      </c>
      <c r="E6" s="11">
        <v>25</v>
      </c>
      <c r="J6" s="11" t="s">
        <v>7</v>
      </c>
      <c r="K6" s="11">
        <v>75</v>
      </c>
      <c r="L6" s="11">
        <v>80</v>
      </c>
    </row>
    <row r="7" spans="4:16" s="11" customFormat="1" ht="23.25" x14ac:dyDescent="0.35">
      <c r="D7" s="11" t="s">
        <v>29</v>
      </c>
      <c r="E7" s="11">
        <v>40</v>
      </c>
      <c r="J7" s="11" t="s">
        <v>8</v>
      </c>
      <c r="K7" s="11">
        <v>70</v>
      </c>
      <c r="L7" s="11">
        <v>75</v>
      </c>
    </row>
    <row r="8" spans="4:16" s="11" customFormat="1" ht="23.25" x14ac:dyDescent="0.35">
      <c r="J8" s="11" t="s">
        <v>9</v>
      </c>
      <c r="K8" s="11">
        <v>65</v>
      </c>
      <c r="L8" s="11">
        <v>70</v>
      </c>
    </row>
    <row r="9" spans="4:16" s="11" customFormat="1" ht="23.25" x14ac:dyDescent="0.35">
      <c r="J9" s="11" t="s">
        <v>10</v>
      </c>
      <c r="K9" s="11">
        <v>60</v>
      </c>
      <c r="L9" s="11">
        <v>65</v>
      </c>
    </row>
    <row r="10" spans="4:16" s="11" customFormat="1" ht="23.25" x14ac:dyDescent="0.35">
      <c r="J10" s="11" t="s">
        <v>11</v>
      </c>
      <c r="K10" s="11">
        <v>55</v>
      </c>
      <c r="L10" s="11">
        <v>60</v>
      </c>
    </row>
    <row r="11" spans="4:16" s="11" customFormat="1" ht="23.25" x14ac:dyDescent="0.35">
      <c r="J11" s="11" t="s">
        <v>12</v>
      </c>
      <c r="K11" s="11">
        <v>50</v>
      </c>
      <c r="L11" s="11">
        <v>55</v>
      </c>
    </row>
    <row r="12" spans="4:16" s="11" customFormat="1" ht="23.25" x14ac:dyDescent="0.35">
      <c r="J12" s="11" t="s">
        <v>13</v>
      </c>
      <c r="K12" s="11">
        <v>45</v>
      </c>
      <c r="L12" s="11">
        <v>50</v>
      </c>
    </row>
    <row r="13" spans="4:16" s="11" customFormat="1" ht="23.25" x14ac:dyDescent="0.35"/>
    <row r="14" spans="4:16" s="11" customFormat="1" ht="23.25" x14ac:dyDescent="0.35"/>
    <row r="15" spans="4:16" s="11" customFormat="1" ht="23.25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I4" sqref="I4"/>
    </sheetView>
  </sheetViews>
  <sheetFormatPr defaultRowHeight="15.75" x14ac:dyDescent="0.25"/>
  <sheetData>
    <row r="1" spans="1:8" s="23" customFormat="1" x14ac:dyDescent="0.25">
      <c r="A1" s="23" t="s">
        <v>44</v>
      </c>
      <c r="B1" s="7" t="s">
        <v>54</v>
      </c>
      <c r="C1" s="7" t="s">
        <v>53</v>
      </c>
      <c r="D1" s="7" t="s">
        <v>52</v>
      </c>
      <c r="E1" s="7" t="s">
        <v>51</v>
      </c>
      <c r="F1" s="8" t="s">
        <v>50</v>
      </c>
      <c r="G1" s="9" t="s">
        <v>32</v>
      </c>
      <c r="H1" s="9" t="s">
        <v>30</v>
      </c>
    </row>
    <row r="2" spans="1:8" x14ac:dyDescent="0.25">
      <c r="A2">
        <v>2012001</v>
      </c>
      <c r="B2" s="6">
        <v>99</v>
      </c>
      <c r="C2" s="6">
        <v>99</v>
      </c>
      <c r="D2" s="6">
        <v>0</v>
      </c>
      <c r="E2" s="6">
        <v>0</v>
      </c>
      <c r="F2" s="6">
        <v>0</v>
      </c>
      <c r="G2" s="10">
        <f>B2+C2+D2+E2+F2</f>
        <v>198</v>
      </c>
    </row>
    <row r="3" spans="1:8" x14ac:dyDescent="0.25">
      <c r="A3">
        <v>2012002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10">
        <f t="shared" ref="G3:G66" si="0">B3+C3+D3+E3+F3</f>
        <v>0</v>
      </c>
    </row>
    <row r="4" spans="1:8" x14ac:dyDescent="0.25">
      <c r="A4">
        <v>2012003</v>
      </c>
      <c r="B4" s="6">
        <v>94</v>
      </c>
      <c r="C4" s="6">
        <v>70</v>
      </c>
      <c r="D4" s="6">
        <v>74</v>
      </c>
      <c r="E4" s="6">
        <v>100</v>
      </c>
      <c r="F4" s="6">
        <v>100</v>
      </c>
      <c r="G4" s="10">
        <f t="shared" si="0"/>
        <v>438</v>
      </c>
    </row>
    <row r="5" spans="1:8" x14ac:dyDescent="0.25">
      <c r="A5">
        <v>2012004</v>
      </c>
      <c r="B5" s="6">
        <v>98</v>
      </c>
      <c r="C5" s="6">
        <v>100</v>
      </c>
      <c r="D5" s="6">
        <v>98</v>
      </c>
      <c r="E5" s="6">
        <v>100</v>
      </c>
      <c r="F5" s="6">
        <v>100</v>
      </c>
      <c r="G5" s="10">
        <f t="shared" si="0"/>
        <v>496</v>
      </c>
    </row>
    <row r="6" spans="1:8" x14ac:dyDescent="0.25">
      <c r="A6">
        <v>2012005</v>
      </c>
      <c r="B6" s="6">
        <v>88</v>
      </c>
      <c r="C6" s="6">
        <v>88</v>
      </c>
      <c r="D6" s="6">
        <v>100</v>
      </c>
      <c r="E6" s="6">
        <v>74</v>
      </c>
      <c r="F6" s="6">
        <v>0</v>
      </c>
      <c r="G6" s="10">
        <f t="shared" si="0"/>
        <v>350</v>
      </c>
    </row>
    <row r="7" spans="1:8" x14ac:dyDescent="0.25">
      <c r="A7">
        <v>2012006</v>
      </c>
      <c r="B7" s="6">
        <v>78</v>
      </c>
      <c r="C7" s="6">
        <v>90</v>
      </c>
      <c r="D7" s="6">
        <v>0</v>
      </c>
      <c r="E7" s="6">
        <v>96</v>
      </c>
      <c r="F7" s="6">
        <v>0</v>
      </c>
      <c r="G7" s="10">
        <f t="shared" si="0"/>
        <v>264</v>
      </c>
    </row>
    <row r="8" spans="1:8" x14ac:dyDescent="0.25">
      <c r="A8">
        <v>2012007</v>
      </c>
      <c r="B8" s="6">
        <v>99</v>
      </c>
      <c r="C8" s="6">
        <v>100</v>
      </c>
      <c r="D8" s="6">
        <v>98</v>
      </c>
      <c r="E8" s="6">
        <v>80</v>
      </c>
      <c r="F8" s="6">
        <v>100</v>
      </c>
      <c r="G8" s="10">
        <f t="shared" si="0"/>
        <v>477</v>
      </c>
    </row>
    <row r="9" spans="1:8" x14ac:dyDescent="0.25">
      <c r="A9">
        <v>2012008</v>
      </c>
      <c r="B9" s="6">
        <v>68</v>
      </c>
      <c r="C9" s="6">
        <v>95</v>
      </c>
      <c r="D9" s="6">
        <v>93</v>
      </c>
      <c r="E9" s="6">
        <v>100</v>
      </c>
      <c r="F9" s="6">
        <v>100</v>
      </c>
      <c r="G9" s="10">
        <f t="shared" si="0"/>
        <v>456</v>
      </c>
    </row>
    <row r="10" spans="1:8" x14ac:dyDescent="0.25">
      <c r="A10">
        <v>2012009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10">
        <f t="shared" si="0"/>
        <v>500</v>
      </c>
    </row>
    <row r="11" spans="1:8" x14ac:dyDescent="0.25">
      <c r="A11">
        <v>2012010</v>
      </c>
      <c r="B11" s="6">
        <v>93</v>
      </c>
      <c r="C11" s="6">
        <v>95</v>
      </c>
      <c r="D11" s="6">
        <v>100</v>
      </c>
      <c r="E11" s="6">
        <v>87</v>
      </c>
      <c r="F11" s="6">
        <v>100</v>
      </c>
      <c r="G11" s="10">
        <f t="shared" si="0"/>
        <v>475</v>
      </c>
    </row>
    <row r="12" spans="1:8" x14ac:dyDescent="0.25">
      <c r="A12">
        <v>2012011</v>
      </c>
      <c r="B12" s="6">
        <v>95</v>
      </c>
      <c r="C12" s="6">
        <v>100</v>
      </c>
      <c r="D12" s="6">
        <v>90</v>
      </c>
      <c r="E12" s="6">
        <v>100</v>
      </c>
      <c r="F12" s="6">
        <v>100</v>
      </c>
      <c r="G12" s="10">
        <f t="shared" si="0"/>
        <v>485</v>
      </c>
    </row>
    <row r="13" spans="1:8" x14ac:dyDescent="0.25">
      <c r="A13">
        <v>2012012</v>
      </c>
      <c r="B13" s="6">
        <v>100</v>
      </c>
      <c r="C13" s="6">
        <v>100</v>
      </c>
      <c r="D13" s="6">
        <v>99</v>
      </c>
      <c r="E13" s="6">
        <v>100</v>
      </c>
      <c r="F13" s="6">
        <v>100</v>
      </c>
      <c r="G13" s="10">
        <f t="shared" si="0"/>
        <v>499</v>
      </c>
    </row>
    <row r="14" spans="1:8" x14ac:dyDescent="0.25">
      <c r="A14">
        <v>2012013</v>
      </c>
      <c r="B14" s="6">
        <v>97</v>
      </c>
      <c r="C14" s="6">
        <v>100</v>
      </c>
      <c r="D14" s="6">
        <v>100</v>
      </c>
      <c r="E14" s="6">
        <v>100</v>
      </c>
      <c r="F14" s="6">
        <v>100</v>
      </c>
      <c r="G14" s="10">
        <f t="shared" si="0"/>
        <v>497</v>
      </c>
    </row>
    <row r="15" spans="1:8" x14ac:dyDescent="0.25">
      <c r="A15">
        <v>2012014</v>
      </c>
      <c r="B15" s="6">
        <v>89</v>
      </c>
      <c r="C15" s="6">
        <v>100</v>
      </c>
      <c r="D15" s="6">
        <v>99</v>
      </c>
      <c r="E15" s="6">
        <v>92</v>
      </c>
      <c r="F15" s="6">
        <v>100</v>
      </c>
      <c r="G15" s="10">
        <f t="shared" si="0"/>
        <v>480</v>
      </c>
    </row>
    <row r="16" spans="1:8" x14ac:dyDescent="0.25">
      <c r="A16">
        <v>2012015</v>
      </c>
      <c r="B16" s="6">
        <v>100</v>
      </c>
      <c r="C16" s="6">
        <v>100</v>
      </c>
      <c r="D16" s="6">
        <v>80</v>
      </c>
      <c r="E16" s="6">
        <v>100</v>
      </c>
      <c r="F16" s="6">
        <v>100</v>
      </c>
      <c r="G16" s="10">
        <f t="shared" si="0"/>
        <v>480</v>
      </c>
    </row>
    <row r="17" spans="1:7" x14ac:dyDescent="0.25">
      <c r="A17">
        <v>2012016</v>
      </c>
      <c r="B17" s="6">
        <v>94</v>
      </c>
      <c r="C17" s="6">
        <v>0</v>
      </c>
      <c r="D17" s="6">
        <v>0</v>
      </c>
      <c r="E17" s="6">
        <v>0</v>
      </c>
      <c r="F17" s="6">
        <v>0</v>
      </c>
      <c r="G17" s="10">
        <f t="shared" si="0"/>
        <v>94</v>
      </c>
    </row>
    <row r="18" spans="1:7" x14ac:dyDescent="0.25">
      <c r="A18">
        <v>2012017</v>
      </c>
      <c r="B18" s="6">
        <v>100</v>
      </c>
      <c r="C18" s="6">
        <v>100</v>
      </c>
      <c r="D18" s="6">
        <v>100</v>
      </c>
      <c r="E18" s="6">
        <v>100</v>
      </c>
      <c r="F18" s="6">
        <v>100</v>
      </c>
      <c r="G18" s="10">
        <f t="shared" si="0"/>
        <v>500</v>
      </c>
    </row>
    <row r="19" spans="1:7" x14ac:dyDescent="0.25">
      <c r="A19">
        <v>2012018</v>
      </c>
      <c r="B19" s="6">
        <v>100</v>
      </c>
      <c r="C19" s="6">
        <v>100</v>
      </c>
      <c r="D19" s="6">
        <v>97</v>
      </c>
      <c r="E19" s="6">
        <v>92</v>
      </c>
      <c r="F19" s="6">
        <v>100</v>
      </c>
      <c r="G19" s="10">
        <f t="shared" si="0"/>
        <v>489</v>
      </c>
    </row>
    <row r="20" spans="1:7" x14ac:dyDescent="0.25">
      <c r="A20">
        <v>2012019</v>
      </c>
      <c r="B20" s="6">
        <v>98</v>
      </c>
      <c r="C20" s="6">
        <v>100</v>
      </c>
      <c r="D20" s="6">
        <v>100</v>
      </c>
      <c r="E20" s="6">
        <v>100</v>
      </c>
      <c r="F20" s="6">
        <v>100</v>
      </c>
      <c r="G20" s="10">
        <f t="shared" si="0"/>
        <v>498</v>
      </c>
    </row>
    <row r="21" spans="1:7" x14ac:dyDescent="0.25">
      <c r="A21">
        <v>2012020</v>
      </c>
      <c r="B21" s="6">
        <v>92</v>
      </c>
      <c r="C21" s="6">
        <v>100</v>
      </c>
      <c r="D21" s="6">
        <v>98</v>
      </c>
      <c r="E21" s="6">
        <v>100</v>
      </c>
      <c r="F21" s="6">
        <v>100</v>
      </c>
      <c r="G21" s="10">
        <f t="shared" si="0"/>
        <v>490</v>
      </c>
    </row>
    <row r="22" spans="1:7" x14ac:dyDescent="0.25">
      <c r="A22">
        <v>2012021</v>
      </c>
      <c r="B22" s="6">
        <v>99</v>
      </c>
      <c r="C22" s="6">
        <v>100</v>
      </c>
      <c r="D22" s="6">
        <v>100</v>
      </c>
      <c r="E22" s="6">
        <v>100</v>
      </c>
      <c r="F22" s="6">
        <v>100</v>
      </c>
      <c r="G22" s="10">
        <f t="shared" si="0"/>
        <v>499</v>
      </c>
    </row>
    <row r="23" spans="1:7" x14ac:dyDescent="0.25">
      <c r="A23">
        <v>2012022</v>
      </c>
      <c r="B23" s="6">
        <v>100</v>
      </c>
      <c r="C23" s="6">
        <v>100</v>
      </c>
      <c r="D23" s="6">
        <v>92</v>
      </c>
      <c r="E23" s="6">
        <v>92</v>
      </c>
      <c r="F23" s="6">
        <v>100</v>
      </c>
      <c r="G23" s="10">
        <f t="shared" si="0"/>
        <v>484</v>
      </c>
    </row>
    <row r="24" spans="1:7" x14ac:dyDescent="0.25">
      <c r="A24">
        <v>2012023</v>
      </c>
      <c r="B24" s="6">
        <v>93</v>
      </c>
      <c r="C24" s="6">
        <v>100</v>
      </c>
      <c r="D24" s="6">
        <v>95</v>
      </c>
      <c r="E24" s="6">
        <v>92</v>
      </c>
      <c r="F24" s="6">
        <v>100</v>
      </c>
      <c r="G24" s="10">
        <f t="shared" si="0"/>
        <v>480</v>
      </c>
    </row>
    <row r="25" spans="1:7" x14ac:dyDescent="0.25">
      <c r="A25">
        <v>2012024</v>
      </c>
      <c r="B25" s="6">
        <v>100</v>
      </c>
      <c r="C25" s="6">
        <v>100</v>
      </c>
      <c r="D25" s="6">
        <v>100</v>
      </c>
      <c r="E25" s="6">
        <v>100</v>
      </c>
      <c r="F25" s="6">
        <v>100</v>
      </c>
      <c r="G25" s="10">
        <f t="shared" si="0"/>
        <v>500</v>
      </c>
    </row>
    <row r="26" spans="1:7" x14ac:dyDescent="0.25">
      <c r="A26">
        <v>2012025</v>
      </c>
      <c r="B26" s="6">
        <v>100</v>
      </c>
      <c r="C26" s="6">
        <v>100</v>
      </c>
      <c r="D26" s="6">
        <v>100</v>
      </c>
      <c r="E26" s="6">
        <v>100</v>
      </c>
      <c r="F26" s="6">
        <v>100</v>
      </c>
      <c r="G26" s="10">
        <f t="shared" si="0"/>
        <v>500</v>
      </c>
    </row>
    <row r="27" spans="1:7" x14ac:dyDescent="0.25">
      <c r="A27">
        <v>2012026</v>
      </c>
      <c r="B27" s="6">
        <v>99</v>
      </c>
      <c r="C27" s="6">
        <v>100</v>
      </c>
      <c r="D27" s="6">
        <v>97</v>
      </c>
      <c r="E27" s="6">
        <v>100</v>
      </c>
      <c r="F27" s="6">
        <v>100</v>
      </c>
      <c r="G27" s="10">
        <f t="shared" si="0"/>
        <v>496</v>
      </c>
    </row>
    <row r="28" spans="1:7" x14ac:dyDescent="0.25">
      <c r="A28">
        <v>2012027</v>
      </c>
      <c r="B28" s="6">
        <v>88</v>
      </c>
      <c r="C28" s="6">
        <v>100</v>
      </c>
      <c r="D28" s="6">
        <v>100</v>
      </c>
      <c r="E28" s="6">
        <v>100</v>
      </c>
      <c r="F28" s="6">
        <v>100</v>
      </c>
      <c r="G28" s="10">
        <f t="shared" si="0"/>
        <v>488</v>
      </c>
    </row>
    <row r="29" spans="1:7" x14ac:dyDescent="0.25">
      <c r="A29">
        <v>2012028</v>
      </c>
      <c r="B29" s="6">
        <v>96</v>
      </c>
      <c r="C29" s="6">
        <v>100</v>
      </c>
      <c r="D29" s="6">
        <v>98</v>
      </c>
      <c r="E29" s="6">
        <v>100</v>
      </c>
      <c r="F29" s="6">
        <v>100</v>
      </c>
      <c r="G29" s="10">
        <f t="shared" si="0"/>
        <v>494</v>
      </c>
    </row>
    <row r="30" spans="1:7" x14ac:dyDescent="0.25">
      <c r="A30">
        <v>2012029</v>
      </c>
      <c r="B30" s="6">
        <v>100</v>
      </c>
      <c r="C30" s="6">
        <v>100</v>
      </c>
      <c r="D30" s="6">
        <v>98</v>
      </c>
      <c r="E30" s="6">
        <v>92</v>
      </c>
      <c r="F30" s="6">
        <v>100</v>
      </c>
      <c r="G30" s="10">
        <f t="shared" si="0"/>
        <v>490</v>
      </c>
    </row>
    <row r="31" spans="1:7" x14ac:dyDescent="0.25">
      <c r="A31">
        <v>2012030</v>
      </c>
      <c r="B31" s="6">
        <v>89</v>
      </c>
      <c r="C31" s="6">
        <v>100</v>
      </c>
      <c r="D31" s="6">
        <v>96</v>
      </c>
      <c r="E31" s="6">
        <v>100</v>
      </c>
      <c r="F31" s="6">
        <v>100</v>
      </c>
      <c r="G31" s="10">
        <f t="shared" si="0"/>
        <v>485</v>
      </c>
    </row>
    <row r="32" spans="1:7" x14ac:dyDescent="0.25">
      <c r="A32">
        <v>2012031</v>
      </c>
      <c r="B32" s="6">
        <v>95</v>
      </c>
      <c r="C32" s="6">
        <v>100</v>
      </c>
      <c r="D32" s="6">
        <v>98</v>
      </c>
      <c r="E32" s="6">
        <v>92</v>
      </c>
      <c r="F32" s="6">
        <v>100</v>
      </c>
      <c r="G32" s="10">
        <f t="shared" si="0"/>
        <v>485</v>
      </c>
    </row>
    <row r="33" spans="1:7" x14ac:dyDescent="0.25">
      <c r="A33">
        <v>2012032</v>
      </c>
      <c r="B33" s="6">
        <v>94</v>
      </c>
      <c r="C33" s="6">
        <v>100</v>
      </c>
      <c r="D33" s="6">
        <v>98</v>
      </c>
      <c r="E33" s="6">
        <v>100</v>
      </c>
      <c r="F33" s="6">
        <v>100</v>
      </c>
      <c r="G33" s="10">
        <f t="shared" si="0"/>
        <v>492</v>
      </c>
    </row>
    <row r="34" spans="1:7" x14ac:dyDescent="0.25">
      <c r="A34">
        <v>2012033</v>
      </c>
      <c r="B34" s="6">
        <v>100</v>
      </c>
      <c r="C34" s="6">
        <v>100</v>
      </c>
      <c r="D34" s="6">
        <v>98</v>
      </c>
      <c r="E34" s="6">
        <v>100</v>
      </c>
      <c r="F34" s="6">
        <v>100</v>
      </c>
      <c r="G34" s="10">
        <f t="shared" si="0"/>
        <v>498</v>
      </c>
    </row>
    <row r="35" spans="1:7" x14ac:dyDescent="0.25">
      <c r="A35">
        <v>2012034</v>
      </c>
      <c r="B35" s="6">
        <v>99</v>
      </c>
      <c r="C35" s="6">
        <v>100</v>
      </c>
      <c r="D35" s="6">
        <v>98</v>
      </c>
      <c r="E35" s="6">
        <v>100</v>
      </c>
      <c r="F35" s="6">
        <v>100</v>
      </c>
      <c r="G35" s="10">
        <f t="shared" si="0"/>
        <v>497</v>
      </c>
    </row>
    <row r="36" spans="1:7" x14ac:dyDescent="0.25">
      <c r="A36">
        <v>2012035</v>
      </c>
      <c r="B36" s="6">
        <v>100</v>
      </c>
      <c r="C36" s="6">
        <v>100</v>
      </c>
      <c r="D36" s="6">
        <v>98</v>
      </c>
      <c r="E36" s="6">
        <v>100</v>
      </c>
      <c r="F36" s="6">
        <v>100</v>
      </c>
      <c r="G36" s="10">
        <f t="shared" si="0"/>
        <v>498</v>
      </c>
    </row>
    <row r="37" spans="1:7" x14ac:dyDescent="0.25">
      <c r="A37">
        <v>2012036</v>
      </c>
      <c r="B37" s="6">
        <v>96</v>
      </c>
      <c r="C37" s="6">
        <v>93</v>
      </c>
      <c r="D37" s="6">
        <v>88</v>
      </c>
      <c r="E37" s="6">
        <v>100</v>
      </c>
      <c r="F37" s="6">
        <v>100</v>
      </c>
      <c r="G37" s="10">
        <f t="shared" si="0"/>
        <v>477</v>
      </c>
    </row>
    <row r="38" spans="1:7" x14ac:dyDescent="0.25">
      <c r="A38">
        <v>2012037</v>
      </c>
      <c r="B38" s="6">
        <v>100</v>
      </c>
      <c r="C38" s="6">
        <v>100</v>
      </c>
      <c r="D38" s="6">
        <v>100</v>
      </c>
      <c r="E38" s="6">
        <v>100</v>
      </c>
      <c r="F38" s="6">
        <v>100</v>
      </c>
      <c r="G38" s="10">
        <f t="shared" si="0"/>
        <v>500</v>
      </c>
    </row>
    <row r="39" spans="1:7" x14ac:dyDescent="0.25">
      <c r="A39">
        <v>2012038</v>
      </c>
      <c r="B39" s="6">
        <v>100</v>
      </c>
      <c r="C39" s="6">
        <v>95</v>
      </c>
      <c r="D39" s="6">
        <v>98</v>
      </c>
      <c r="E39" s="6">
        <v>84</v>
      </c>
      <c r="F39" s="6">
        <v>100</v>
      </c>
      <c r="G39" s="10">
        <f t="shared" si="0"/>
        <v>477</v>
      </c>
    </row>
    <row r="40" spans="1:7" x14ac:dyDescent="0.25">
      <c r="A40">
        <v>2012039</v>
      </c>
      <c r="B40" s="6">
        <v>89</v>
      </c>
      <c r="C40" s="6">
        <v>0</v>
      </c>
      <c r="D40" s="6">
        <v>0</v>
      </c>
      <c r="E40" s="6">
        <v>100</v>
      </c>
      <c r="F40" s="6">
        <v>100</v>
      </c>
      <c r="G40" s="10">
        <f t="shared" si="0"/>
        <v>289</v>
      </c>
    </row>
    <row r="41" spans="1:7" x14ac:dyDescent="0.25">
      <c r="A41">
        <v>2012040</v>
      </c>
      <c r="B41" s="6">
        <v>98</v>
      </c>
      <c r="C41" s="6">
        <v>94</v>
      </c>
      <c r="D41" s="6">
        <v>98</v>
      </c>
      <c r="E41" s="6">
        <v>92</v>
      </c>
      <c r="F41" s="6">
        <v>100</v>
      </c>
      <c r="G41" s="10">
        <f t="shared" si="0"/>
        <v>482</v>
      </c>
    </row>
    <row r="42" spans="1:7" x14ac:dyDescent="0.25">
      <c r="A42">
        <v>2012041</v>
      </c>
      <c r="B42" s="6">
        <v>100</v>
      </c>
      <c r="C42" s="6">
        <v>100</v>
      </c>
      <c r="D42" s="6">
        <v>98</v>
      </c>
      <c r="E42" s="6">
        <v>0</v>
      </c>
      <c r="F42" s="6">
        <v>0</v>
      </c>
      <c r="G42" s="10">
        <f t="shared" si="0"/>
        <v>298</v>
      </c>
    </row>
    <row r="43" spans="1:7" x14ac:dyDescent="0.25">
      <c r="A43">
        <v>2012042</v>
      </c>
      <c r="B43" s="6">
        <v>99</v>
      </c>
      <c r="C43" s="6">
        <v>100</v>
      </c>
      <c r="D43" s="6">
        <v>98</v>
      </c>
      <c r="E43" s="6">
        <v>100</v>
      </c>
      <c r="F43" s="6">
        <v>100</v>
      </c>
      <c r="G43" s="10">
        <f t="shared" si="0"/>
        <v>497</v>
      </c>
    </row>
    <row r="44" spans="1:7" x14ac:dyDescent="0.25">
      <c r="A44">
        <v>2012043</v>
      </c>
      <c r="B44" s="6">
        <v>70</v>
      </c>
      <c r="C44" s="6">
        <v>84</v>
      </c>
      <c r="D44" s="6">
        <v>98</v>
      </c>
      <c r="E44" s="6">
        <v>83</v>
      </c>
      <c r="F44" s="6">
        <v>0</v>
      </c>
      <c r="G44" s="10">
        <f t="shared" si="0"/>
        <v>335</v>
      </c>
    </row>
    <row r="45" spans="1:7" x14ac:dyDescent="0.25">
      <c r="A45">
        <v>2012044</v>
      </c>
      <c r="B45" s="6">
        <v>99</v>
      </c>
      <c r="C45" s="6">
        <v>100</v>
      </c>
      <c r="D45" s="6">
        <v>100</v>
      </c>
      <c r="E45" s="6">
        <v>100</v>
      </c>
      <c r="F45" s="6">
        <v>100</v>
      </c>
      <c r="G45" s="10">
        <f t="shared" si="0"/>
        <v>499</v>
      </c>
    </row>
    <row r="46" spans="1:7" x14ac:dyDescent="0.25">
      <c r="A46">
        <v>2012045</v>
      </c>
      <c r="B46" s="6">
        <v>93</v>
      </c>
      <c r="C46" s="6">
        <v>100</v>
      </c>
      <c r="D46" s="6">
        <v>96</v>
      </c>
      <c r="E46" s="6">
        <v>100</v>
      </c>
      <c r="F46" s="6">
        <v>100</v>
      </c>
      <c r="G46" s="10">
        <f t="shared" si="0"/>
        <v>489</v>
      </c>
    </row>
    <row r="47" spans="1:7" x14ac:dyDescent="0.25">
      <c r="A47">
        <v>2012046</v>
      </c>
      <c r="B47" s="6">
        <v>98</v>
      </c>
      <c r="C47" s="6">
        <v>100</v>
      </c>
      <c r="D47" s="6">
        <v>100</v>
      </c>
      <c r="E47" s="6">
        <v>100</v>
      </c>
      <c r="F47" s="6">
        <v>100</v>
      </c>
      <c r="G47" s="10">
        <f t="shared" si="0"/>
        <v>498</v>
      </c>
    </row>
    <row r="48" spans="1:7" x14ac:dyDescent="0.25">
      <c r="A48">
        <v>2012047</v>
      </c>
      <c r="B48" s="6">
        <v>100</v>
      </c>
      <c r="C48" s="6">
        <v>100</v>
      </c>
      <c r="D48" s="6">
        <v>98</v>
      </c>
      <c r="E48" s="6">
        <v>0</v>
      </c>
      <c r="F48" s="6">
        <v>100</v>
      </c>
      <c r="G48" s="10">
        <f t="shared" si="0"/>
        <v>398</v>
      </c>
    </row>
    <row r="49" spans="1:7" x14ac:dyDescent="0.25">
      <c r="A49">
        <v>2012048</v>
      </c>
      <c r="B49" s="6">
        <v>88</v>
      </c>
      <c r="C49" s="6">
        <v>90</v>
      </c>
      <c r="D49" s="6">
        <v>98</v>
      </c>
      <c r="E49" s="6">
        <v>100</v>
      </c>
      <c r="F49" s="6">
        <v>100</v>
      </c>
      <c r="G49" s="10">
        <f t="shared" si="0"/>
        <v>476</v>
      </c>
    </row>
    <row r="50" spans="1:7" x14ac:dyDescent="0.25">
      <c r="A50">
        <v>2012049</v>
      </c>
      <c r="B50" s="6">
        <v>90</v>
      </c>
      <c r="C50" s="6">
        <v>100</v>
      </c>
      <c r="D50" s="6">
        <v>93</v>
      </c>
      <c r="E50" s="6">
        <v>95</v>
      </c>
      <c r="F50" s="6">
        <v>100</v>
      </c>
      <c r="G50" s="10">
        <f t="shared" si="0"/>
        <v>478</v>
      </c>
    </row>
    <row r="51" spans="1:7" x14ac:dyDescent="0.25">
      <c r="A51">
        <v>2012050</v>
      </c>
      <c r="B51" s="6">
        <v>99</v>
      </c>
      <c r="C51" s="6">
        <v>100</v>
      </c>
      <c r="D51" s="6">
        <v>98</v>
      </c>
      <c r="E51" s="6">
        <v>99</v>
      </c>
      <c r="F51" s="6">
        <v>100</v>
      </c>
      <c r="G51" s="10">
        <f t="shared" si="0"/>
        <v>496</v>
      </c>
    </row>
    <row r="52" spans="1:7" x14ac:dyDescent="0.25">
      <c r="A52">
        <v>2012051</v>
      </c>
      <c r="B52" s="6">
        <v>100</v>
      </c>
      <c r="C52" s="6">
        <v>100</v>
      </c>
      <c r="D52" s="6">
        <v>98</v>
      </c>
      <c r="E52" s="6">
        <v>100</v>
      </c>
      <c r="F52" s="6">
        <v>100</v>
      </c>
      <c r="G52" s="10">
        <f t="shared" si="0"/>
        <v>498</v>
      </c>
    </row>
    <row r="53" spans="1:7" x14ac:dyDescent="0.25">
      <c r="A53">
        <v>2012052</v>
      </c>
      <c r="B53" s="6">
        <v>100</v>
      </c>
      <c r="C53" s="6">
        <v>95</v>
      </c>
      <c r="D53" s="6">
        <v>98</v>
      </c>
      <c r="E53" s="6">
        <v>100</v>
      </c>
      <c r="F53" s="6">
        <v>100</v>
      </c>
      <c r="G53" s="10">
        <f t="shared" si="0"/>
        <v>493</v>
      </c>
    </row>
    <row r="54" spans="1:7" x14ac:dyDescent="0.25">
      <c r="A54">
        <v>2012053</v>
      </c>
      <c r="B54" s="6">
        <v>99</v>
      </c>
      <c r="C54" s="6">
        <v>100</v>
      </c>
      <c r="D54" s="6">
        <v>100</v>
      </c>
      <c r="E54" s="6">
        <v>100</v>
      </c>
      <c r="F54" s="6">
        <v>100</v>
      </c>
      <c r="G54" s="10">
        <f t="shared" si="0"/>
        <v>499</v>
      </c>
    </row>
    <row r="55" spans="1:7" x14ac:dyDescent="0.25">
      <c r="A55">
        <v>2012054</v>
      </c>
      <c r="B55" s="6">
        <v>92</v>
      </c>
      <c r="C55" s="6">
        <v>100</v>
      </c>
      <c r="D55" s="6">
        <v>98</v>
      </c>
      <c r="E55" s="6">
        <v>100</v>
      </c>
      <c r="F55" s="6">
        <v>100</v>
      </c>
      <c r="G55" s="10">
        <f t="shared" si="0"/>
        <v>490</v>
      </c>
    </row>
    <row r="56" spans="1:7" x14ac:dyDescent="0.25">
      <c r="A56">
        <v>2012055</v>
      </c>
      <c r="B56" s="6">
        <v>100</v>
      </c>
      <c r="C56" s="6">
        <v>100</v>
      </c>
      <c r="D56" s="6">
        <v>98</v>
      </c>
      <c r="E56" s="6">
        <v>90</v>
      </c>
      <c r="F56" s="6">
        <v>100</v>
      </c>
      <c r="G56" s="10">
        <f t="shared" si="0"/>
        <v>488</v>
      </c>
    </row>
    <row r="57" spans="1:7" x14ac:dyDescent="0.25">
      <c r="A57">
        <v>2012056</v>
      </c>
      <c r="B57" s="6">
        <v>100</v>
      </c>
      <c r="C57" s="6">
        <v>100</v>
      </c>
      <c r="D57" s="6">
        <v>100</v>
      </c>
      <c r="E57" s="6">
        <v>100</v>
      </c>
      <c r="F57" s="6">
        <v>100</v>
      </c>
      <c r="G57" s="10">
        <f t="shared" si="0"/>
        <v>500</v>
      </c>
    </row>
    <row r="58" spans="1:7" x14ac:dyDescent="0.25">
      <c r="A58">
        <v>2012057</v>
      </c>
      <c r="B58" s="6">
        <v>98</v>
      </c>
      <c r="C58" s="6">
        <v>100</v>
      </c>
      <c r="D58" s="6">
        <v>0</v>
      </c>
      <c r="E58" s="6">
        <v>100</v>
      </c>
      <c r="F58" s="6">
        <v>100</v>
      </c>
      <c r="G58" s="10">
        <f t="shared" si="0"/>
        <v>398</v>
      </c>
    </row>
    <row r="59" spans="1:7" x14ac:dyDescent="0.25">
      <c r="A59">
        <v>2012058</v>
      </c>
      <c r="B59" s="6">
        <v>100</v>
      </c>
      <c r="C59" s="6">
        <v>100</v>
      </c>
      <c r="D59" s="6">
        <v>100</v>
      </c>
      <c r="E59" s="6">
        <v>98</v>
      </c>
      <c r="F59" s="6">
        <v>100</v>
      </c>
      <c r="G59" s="10">
        <f t="shared" si="0"/>
        <v>498</v>
      </c>
    </row>
    <row r="60" spans="1:7" x14ac:dyDescent="0.25">
      <c r="A60">
        <v>2012059</v>
      </c>
      <c r="B60" s="6">
        <v>100</v>
      </c>
      <c r="C60" s="6">
        <v>0</v>
      </c>
      <c r="D60" s="6">
        <v>92</v>
      </c>
      <c r="E60" s="6">
        <v>98</v>
      </c>
      <c r="F60" s="6">
        <v>0</v>
      </c>
      <c r="G60" s="10">
        <f t="shared" si="0"/>
        <v>290</v>
      </c>
    </row>
    <row r="61" spans="1:7" x14ac:dyDescent="0.25">
      <c r="A61">
        <v>2012060</v>
      </c>
      <c r="B61" s="6">
        <v>100</v>
      </c>
      <c r="C61" s="6">
        <v>100</v>
      </c>
      <c r="D61" s="6">
        <v>92</v>
      </c>
      <c r="E61" s="6">
        <v>88</v>
      </c>
      <c r="F61" s="6">
        <v>100</v>
      </c>
      <c r="G61" s="10">
        <f t="shared" si="0"/>
        <v>480</v>
      </c>
    </row>
    <row r="62" spans="1:7" x14ac:dyDescent="0.25">
      <c r="A62">
        <v>2012061</v>
      </c>
      <c r="B62" s="6">
        <v>99</v>
      </c>
      <c r="C62" s="6">
        <v>100</v>
      </c>
      <c r="D62" s="6">
        <v>86</v>
      </c>
      <c r="E62" s="6">
        <v>99</v>
      </c>
      <c r="F62" s="6">
        <v>100</v>
      </c>
      <c r="G62" s="10">
        <f t="shared" si="0"/>
        <v>484</v>
      </c>
    </row>
    <row r="63" spans="1:7" x14ac:dyDescent="0.25">
      <c r="A63">
        <v>2012062</v>
      </c>
      <c r="B63" s="6">
        <v>89</v>
      </c>
      <c r="C63" s="6">
        <v>100</v>
      </c>
      <c r="D63" s="6">
        <v>98</v>
      </c>
      <c r="E63" s="6">
        <v>100</v>
      </c>
      <c r="F63" s="6">
        <v>100</v>
      </c>
      <c r="G63" s="10">
        <f t="shared" si="0"/>
        <v>487</v>
      </c>
    </row>
    <row r="64" spans="1:7" x14ac:dyDescent="0.25">
      <c r="A64">
        <v>2012063</v>
      </c>
      <c r="B64" s="6">
        <v>99</v>
      </c>
      <c r="C64" s="6">
        <v>100</v>
      </c>
      <c r="D64" s="6">
        <v>98</v>
      </c>
      <c r="E64" s="6">
        <v>97</v>
      </c>
      <c r="F64" s="6">
        <v>100</v>
      </c>
      <c r="G64" s="10">
        <f t="shared" si="0"/>
        <v>494</v>
      </c>
    </row>
    <row r="65" spans="1:7" x14ac:dyDescent="0.25">
      <c r="A65">
        <v>2012064</v>
      </c>
      <c r="B65" s="6">
        <v>100</v>
      </c>
      <c r="C65" s="6">
        <v>100</v>
      </c>
      <c r="D65" s="6">
        <v>98</v>
      </c>
      <c r="E65" s="6">
        <v>100</v>
      </c>
      <c r="F65" s="6">
        <v>100</v>
      </c>
      <c r="G65" s="10">
        <f t="shared" si="0"/>
        <v>498</v>
      </c>
    </row>
    <row r="66" spans="1:7" x14ac:dyDescent="0.25">
      <c r="A66">
        <v>2012065</v>
      </c>
      <c r="B66" s="6">
        <v>100</v>
      </c>
      <c r="C66" s="6">
        <v>100</v>
      </c>
      <c r="D66" s="6">
        <v>98</v>
      </c>
      <c r="E66" s="6">
        <v>100</v>
      </c>
      <c r="F66" s="6">
        <v>100</v>
      </c>
      <c r="G66" s="10">
        <f t="shared" si="0"/>
        <v>498</v>
      </c>
    </row>
    <row r="67" spans="1:7" x14ac:dyDescent="0.25">
      <c r="A67">
        <v>2012066</v>
      </c>
      <c r="B67" s="6">
        <v>75</v>
      </c>
      <c r="C67" s="6">
        <v>80</v>
      </c>
      <c r="D67" s="6">
        <v>98</v>
      </c>
      <c r="E67" s="6">
        <v>100</v>
      </c>
      <c r="F67" s="6">
        <v>100</v>
      </c>
      <c r="G67" s="10">
        <f t="shared" ref="G67:G87" si="1">B67+C67+D67+E67+F67</f>
        <v>453</v>
      </c>
    </row>
    <row r="68" spans="1:7" x14ac:dyDescent="0.25">
      <c r="A68">
        <v>2012067</v>
      </c>
      <c r="B68" s="6">
        <v>84</v>
      </c>
      <c r="C68" s="6">
        <v>92</v>
      </c>
      <c r="D68" s="6">
        <v>87</v>
      </c>
      <c r="E68" s="6">
        <v>100</v>
      </c>
      <c r="F68" s="6">
        <v>100</v>
      </c>
      <c r="G68" s="10">
        <f t="shared" si="1"/>
        <v>463</v>
      </c>
    </row>
    <row r="69" spans="1:7" x14ac:dyDescent="0.25">
      <c r="A69">
        <v>2012068</v>
      </c>
      <c r="B69" s="6">
        <v>98</v>
      </c>
      <c r="C69" s="6">
        <v>100</v>
      </c>
      <c r="D69" s="6">
        <v>100</v>
      </c>
      <c r="E69" s="6">
        <v>100</v>
      </c>
      <c r="F69" s="6">
        <v>100</v>
      </c>
      <c r="G69" s="10">
        <f t="shared" si="1"/>
        <v>498</v>
      </c>
    </row>
    <row r="70" spans="1:7" x14ac:dyDescent="0.25">
      <c r="A70">
        <v>2012069</v>
      </c>
      <c r="B70" s="6">
        <v>98</v>
      </c>
      <c r="C70" s="6">
        <v>95</v>
      </c>
      <c r="D70" s="6">
        <v>96</v>
      </c>
      <c r="E70" s="6">
        <v>98</v>
      </c>
      <c r="F70" s="6">
        <v>100</v>
      </c>
      <c r="G70" s="10">
        <f t="shared" si="1"/>
        <v>487</v>
      </c>
    </row>
    <row r="71" spans="1:7" x14ac:dyDescent="0.25">
      <c r="A71">
        <v>2012070</v>
      </c>
      <c r="B71" s="6">
        <v>97</v>
      </c>
      <c r="C71" s="6">
        <v>100</v>
      </c>
      <c r="D71" s="6">
        <v>98</v>
      </c>
      <c r="E71" s="6">
        <v>98</v>
      </c>
      <c r="F71" s="6">
        <v>100</v>
      </c>
      <c r="G71" s="10">
        <f t="shared" si="1"/>
        <v>493</v>
      </c>
    </row>
    <row r="72" spans="1:7" x14ac:dyDescent="0.25">
      <c r="A72">
        <v>2012071</v>
      </c>
      <c r="B72" s="6">
        <v>94</v>
      </c>
      <c r="C72" s="6">
        <v>100</v>
      </c>
      <c r="D72" s="6">
        <v>98</v>
      </c>
      <c r="E72" s="6">
        <v>100</v>
      </c>
      <c r="F72" s="6">
        <v>100</v>
      </c>
      <c r="G72" s="10">
        <f t="shared" si="1"/>
        <v>492</v>
      </c>
    </row>
    <row r="73" spans="1:7" x14ac:dyDescent="0.25">
      <c r="A73">
        <v>2012072</v>
      </c>
      <c r="B73" s="6">
        <v>100</v>
      </c>
      <c r="C73" s="6">
        <v>100</v>
      </c>
      <c r="D73" s="6">
        <v>100</v>
      </c>
      <c r="E73" s="6">
        <v>90</v>
      </c>
      <c r="F73" s="6">
        <v>100</v>
      </c>
      <c r="G73" s="10">
        <f t="shared" si="1"/>
        <v>490</v>
      </c>
    </row>
    <row r="74" spans="1:7" x14ac:dyDescent="0.25">
      <c r="A74">
        <v>2012073</v>
      </c>
      <c r="B74" s="6">
        <v>100</v>
      </c>
      <c r="C74" s="6">
        <v>90</v>
      </c>
      <c r="D74" s="6">
        <v>96</v>
      </c>
      <c r="E74" s="6">
        <v>82</v>
      </c>
      <c r="F74" s="6">
        <v>100</v>
      </c>
      <c r="G74" s="10">
        <f t="shared" si="1"/>
        <v>468</v>
      </c>
    </row>
    <row r="75" spans="1:7" x14ac:dyDescent="0.25">
      <c r="A75">
        <v>2012074</v>
      </c>
      <c r="B75" s="6">
        <v>99</v>
      </c>
      <c r="C75" s="6">
        <v>95</v>
      </c>
      <c r="D75" s="6">
        <v>98</v>
      </c>
      <c r="E75" s="6">
        <v>100</v>
      </c>
      <c r="F75" s="6">
        <v>100</v>
      </c>
      <c r="G75" s="10">
        <f t="shared" si="1"/>
        <v>492</v>
      </c>
    </row>
    <row r="76" spans="1:7" x14ac:dyDescent="0.25">
      <c r="A76">
        <v>2012075</v>
      </c>
      <c r="B76" s="6">
        <v>93</v>
      </c>
      <c r="C76" s="6">
        <v>100</v>
      </c>
      <c r="D76" s="6">
        <v>96</v>
      </c>
      <c r="E76" s="6">
        <v>100</v>
      </c>
      <c r="F76" s="6">
        <v>100</v>
      </c>
      <c r="G76" s="10">
        <f t="shared" si="1"/>
        <v>489</v>
      </c>
    </row>
    <row r="77" spans="1:7" x14ac:dyDescent="0.25">
      <c r="A77">
        <v>2012076</v>
      </c>
      <c r="B77" s="6">
        <v>94</v>
      </c>
      <c r="C77" s="6">
        <v>100</v>
      </c>
      <c r="D77" s="6">
        <v>100</v>
      </c>
      <c r="E77" s="6">
        <v>90</v>
      </c>
      <c r="F77" s="6">
        <v>100</v>
      </c>
      <c r="G77" s="10">
        <f t="shared" si="1"/>
        <v>484</v>
      </c>
    </row>
    <row r="78" spans="1:7" x14ac:dyDescent="0.25">
      <c r="A78">
        <v>2012077</v>
      </c>
      <c r="B78" s="6">
        <v>99</v>
      </c>
      <c r="C78" s="6">
        <v>100</v>
      </c>
      <c r="D78" s="6">
        <v>98</v>
      </c>
      <c r="E78" s="6">
        <v>0</v>
      </c>
      <c r="F78" s="6">
        <v>0</v>
      </c>
      <c r="G78" s="10">
        <f t="shared" si="1"/>
        <v>297</v>
      </c>
    </row>
    <row r="79" spans="1:7" x14ac:dyDescent="0.25">
      <c r="A79">
        <v>2012078</v>
      </c>
      <c r="B79" s="6">
        <v>100</v>
      </c>
      <c r="C79" s="6">
        <v>100</v>
      </c>
      <c r="D79" s="6">
        <v>96</v>
      </c>
      <c r="E79" s="6">
        <v>100</v>
      </c>
      <c r="F79" s="6">
        <v>100</v>
      </c>
      <c r="G79" s="10">
        <f t="shared" si="1"/>
        <v>496</v>
      </c>
    </row>
    <row r="80" spans="1:7" x14ac:dyDescent="0.25">
      <c r="A80">
        <v>2012079</v>
      </c>
      <c r="B80" s="6">
        <v>93</v>
      </c>
      <c r="C80" s="6">
        <v>100</v>
      </c>
      <c r="D80" s="6">
        <v>98</v>
      </c>
      <c r="E80" s="6">
        <v>100</v>
      </c>
      <c r="F80" s="6">
        <v>100</v>
      </c>
      <c r="G80" s="10">
        <f t="shared" si="1"/>
        <v>491</v>
      </c>
    </row>
    <row r="81" spans="1:7" x14ac:dyDescent="0.25">
      <c r="A81">
        <v>2012080</v>
      </c>
      <c r="B81" s="6">
        <v>100</v>
      </c>
      <c r="C81" s="6">
        <v>100</v>
      </c>
      <c r="D81" s="6">
        <v>98</v>
      </c>
      <c r="E81" s="6">
        <v>92</v>
      </c>
      <c r="F81" s="6">
        <v>100</v>
      </c>
      <c r="G81" s="10">
        <f t="shared" si="1"/>
        <v>490</v>
      </c>
    </row>
    <row r="82" spans="1:7" x14ac:dyDescent="0.25">
      <c r="A82">
        <v>2012081</v>
      </c>
      <c r="B82" s="6">
        <v>100</v>
      </c>
      <c r="C82" s="6">
        <v>100</v>
      </c>
      <c r="D82" s="6">
        <v>94</v>
      </c>
      <c r="E82" s="6">
        <v>100</v>
      </c>
      <c r="F82" s="6">
        <v>100</v>
      </c>
      <c r="G82" s="10">
        <f t="shared" si="1"/>
        <v>494</v>
      </c>
    </row>
    <row r="83" spans="1:7" x14ac:dyDescent="0.25">
      <c r="A83">
        <v>2012082</v>
      </c>
      <c r="B83" s="6">
        <v>100</v>
      </c>
      <c r="C83" s="6">
        <v>100</v>
      </c>
      <c r="D83" s="6">
        <v>100</v>
      </c>
      <c r="E83" s="6">
        <v>98</v>
      </c>
      <c r="F83" s="6">
        <v>100</v>
      </c>
      <c r="G83" s="10">
        <f t="shared" si="1"/>
        <v>498</v>
      </c>
    </row>
    <row r="84" spans="1:7" x14ac:dyDescent="0.25">
      <c r="A84">
        <v>2012083</v>
      </c>
      <c r="B84" s="6">
        <v>78</v>
      </c>
      <c r="C84" s="6">
        <v>100</v>
      </c>
      <c r="D84" s="6">
        <v>100</v>
      </c>
      <c r="E84" s="6">
        <v>100</v>
      </c>
      <c r="F84" s="6">
        <v>100</v>
      </c>
      <c r="G84" s="10">
        <f t="shared" si="1"/>
        <v>478</v>
      </c>
    </row>
    <row r="85" spans="1:7" x14ac:dyDescent="0.25">
      <c r="A85">
        <v>2012084</v>
      </c>
      <c r="B85" s="6">
        <v>80</v>
      </c>
      <c r="C85" s="6">
        <v>70</v>
      </c>
      <c r="D85" s="6">
        <v>0</v>
      </c>
      <c r="E85" s="6">
        <v>0</v>
      </c>
      <c r="F85" s="6">
        <v>0</v>
      </c>
      <c r="G85" s="10">
        <f t="shared" si="1"/>
        <v>150</v>
      </c>
    </row>
    <row r="86" spans="1:7" x14ac:dyDescent="0.25">
      <c r="A86">
        <v>2012085</v>
      </c>
      <c r="B86" s="6">
        <v>100</v>
      </c>
      <c r="C86" s="6">
        <v>0</v>
      </c>
      <c r="D86" s="6">
        <v>0</v>
      </c>
      <c r="E86" s="6">
        <v>0</v>
      </c>
      <c r="F86" s="6">
        <v>0</v>
      </c>
      <c r="G86" s="10">
        <f t="shared" si="1"/>
        <v>100</v>
      </c>
    </row>
    <row r="87" spans="1:7" x14ac:dyDescent="0.25">
      <c r="A87">
        <v>2012086</v>
      </c>
      <c r="B87" s="6">
        <v>84</v>
      </c>
      <c r="C87" s="6">
        <v>0</v>
      </c>
      <c r="D87" s="6">
        <v>93</v>
      </c>
      <c r="E87" s="6">
        <v>0</v>
      </c>
      <c r="F87" s="6">
        <v>0</v>
      </c>
      <c r="G87" s="10">
        <f t="shared" si="1"/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I13" sqref="I13"/>
    </sheetView>
  </sheetViews>
  <sheetFormatPr defaultRowHeight="15.75" x14ac:dyDescent="0.25"/>
  <sheetData>
    <row r="1" spans="1:8" s="24" customFormat="1" x14ac:dyDescent="0.25">
      <c r="A1" s="24" t="s">
        <v>44</v>
      </c>
      <c r="B1" s="24" t="s">
        <v>49</v>
      </c>
      <c r="C1" s="24" t="s">
        <v>48</v>
      </c>
      <c r="D1" s="24" t="s">
        <v>47</v>
      </c>
      <c r="E1" s="24" t="s">
        <v>46</v>
      </c>
      <c r="F1" s="24" t="s">
        <v>45</v>
      </c>
      <c r="G1" s="24" t="s">
        <v>20</v>
      </c>
      <c r="H1" s="24" t="s">
        <v>33</v>
      </c>
    </row>
    <row r="2" spans="1:8" x14ac:dyDescent="0.25">
      <c r="A2">
        <v>2012001</v>
      </c>
      <c r="B2">
        <v>3</v>
      </c>
      <c r="C2">
        <v>5</v>
      </c>
      <c r="D2">
        <v>2</v>
      </c>
      <c r="E2">
        <v>0</v>
      </c>
      <c r="F2">
        <v>0</v>
      </c>
      <c r="G2">
        <f>B2+C2+D2+E2+F2</f>
        <v>10</v>
      </c>
    </row>
    <row r="3" spans="1:8" x14ac:dyDescent="0.25">
      <c r="A3">
        <v>2012002</v>
      </c>
      <c r="B3">
        <v>7</v>
      </c>
      <c r="C3">
        <v>0</v>
      </c>
      <c r="D3">
        <v>0</v>
      </c>
      <c r="E3">
        <v>0</v>
      </c>
      <c r="F3">
        <v>0</v>
      </c>
      <c r="G3">
        <f t="shared" ref="G3:G66" si="0">B3+C3+D3+E3+F3</f>
        <v>7</v>
      </c>
    </row>
    <row r="4" spans="1:8" x14ac:dyDescent="0.25">
      <c r="A4">
        <v>2012003</v>
      </c>
      <c r="B4">
        <v>7</v>
      </c>
      <c r="C4">
        <v>0</v>
      </c>
      <c r="D4">
        <v>0</v>
      </c>
      <c r="E4">
        <v>1</v>
      </c>
      <c r="F4">
        <v>0</v>
      </c>
      <c r="G4">
        <f t="shared" si="0"/>
        <v>8</v>
      </c>
    </row>
    <row r="5" spans="1:8" x14ac:dyDescent="0.25">
      <c r="A5">
        <v>2012004</v>
      </c>
      <c r="B5">
        <v>3</v>
      </c>
      <c r="C5">
        <v>10</v>
      </c>
      <c r="D5">
        <v>10</v>
      </c>
      <c r="E5">
        <v>5</v>
      </c>
      <c r="F5">
        <v>8</v>
      </c>
      <c r="G5">
        <f t="shared" si="0"/>
        <v>36</v>
      </c>
    </row>
    <row r="6" spans="1:8" x14ac:dyDescent="0.25">
      <c r="A6">
        <v>2012005</v>
      </c>
      <c r="B6">
        <v>0</v>
      </c>
      <c r="C6">
        <v>4</v>
      </c>
      <c r="D6">
        <v>3</v>
      </c>
      <c r="E6">
        <v>5</v>
      </c>
      <c r="F6">
        <v>0</v>
      </c>
      <c r="G6">
        <f t="shared" si="0"/>
        <v>12</v>
      </c>
    </row>
    <row r="7" spans="1:8" x14ac:dyDescent="0.25">
      <c r="A7">
        <v>2012006</v>
      </c>
      <c r="B7">
        <v>1</v>
      </c>
      <c r="C7">
        <v>0</v>
      </c>
      <c r="D7">
        <v>3</v>
      </c>
      <c r="E7">
        <v>0</v>
      </c>
      <c r="F7">
        <v>0</v>
      </c>
      <c r="G7">
        <f t="shared" si="0"/>
        <v>4</v>
      </c>
    </row>
    <row r="8" spans="1:8" x14ac:dyDescent="0.25">
      <c r="A8">
        <v>2012007</v>
      </c>
      <c r="B8">
        <v>0</v>
      </c>
      <c r="C8">
        <v>4</v>
      </c>
      <c r="D8">
        <v>3</v>
      </c>
      <c r="E8">
        <v>0</v>
      </c>
      <c r="F8">
        <v>0</v>
      </c>
      <c r="G8">
        <f t="shared" si="0"/>
        <v>7</v>
      </c>
    </row>
    <row r="9" spans="1:8" x14ac:dyDescent="0.25">
      <c r="A9">
        <v>2012008</v>
      </c>
      <c r="B9">
        <v>4</v>
      </c>
      <c r="C9">
        <v>3</v>
      </c>
      <c r="D9">
        <v>3</v>
      </c>
      <c r="E9">
        <v>1</v>
      </c>
      <c r="F9">
        <v>1</v>
      </c>
      <c r="G9">
        <f t="shared" si="0"/>
        <v>12</v>
      </c>
    </row>
    <row r="10" spans="1:8" x14ac:dyDescent="0.25">
      <c r="A10">
        <v>2012009</v>
      </c>
      <c r="B10">
        <v>6</v>
      </c>
      <c r="C10">
        <v>0</v>
      </c>
      <c r="D10">
        <v>5</v>
      </c>
      <c r="E10">
        <v>4</v>
      </c>
      <c r="F10">
        <v>1</v>
      </c>
      <c r="G10">
        <f t="shared" si="0"/>
        <v>16</v>
      </c>
    </row>
    <row r="11" spans="1:8" x14ac:dyDescent="0.25">
      <c r="A11">
        <v>2012010</v>
      </c>
      <c r="B11">
        <v>10</v>
      </c>
      <c r="C11">
        <v>1</v>
      </c>
      <c r="D11">
        <v>3</v>
      </c>
      <c r="E11">
        <v>5</v>
      </c>
      <c r="F11">
        <v>1</v>
      </c>
      <c r="G11">
        <f t="shared" si="0"/>
        <v>20</v>
      </c>
    </row>
    <row r="12" spans="1:8" x14ac:dyDescent="0.25">
      <c r="A12">
        <v>2012011</v>
      </c>
      <c r="B12">
        <v>8</v>
      </c>
      <c r="C12">
        <v>0</v>
      </c>
      <c r="D12">
        <v>3</v>
      </c>
      <c r="E12">
        <v>4</v>
      </c>
      <c r="F12">
        <v>1</v>
      </c>
      <c r="G12">
        <f t="shared" si="0"/>
        <v>16</v>
      </c>
    </row>
    <row r="13" spans="1:8" x14ac:dyDescent="0.25">
      <c r="A13">
        <v>2012012</v>
      </c>
      <c r="B13">
        <v>6</v>
      </c>
      <c r="C13">
        <v>5</v>
      </c>
      <c r="D13">
        <v>3</v>
      </c>
      <c r="E13">
        <v>1</v>
      </c>
      <c r="F13">
        <v>2</v>
      </c>
      <c r="G13">
        <f t="shared" si="0"/>
        <v>17</v>
      </c>
    </row>
    <row r="14" spans="1:8" x14ac:dyDescent="0.25">
      <c r="A14">
        <v>2012013</v>
      </c>
      <c r="B14">
        <v>3</v>
      </c>
      <c r="C14">
        <v>0</v>
      </c>
      <c r="D14">
        <v>0</v>
      </c>
      <c r="E14">
        <v>2</v>
      </c>
      <c r="F14">
        <v>1</v>
      </c>
      <c r="G14">
        <f t="shared" si="0"/>
        <v>6</v>
      </c>
    </row>
    <row r="15" spans="1:8" x14ac:dyDescent="0.25">
      <c r="A15">
        <v>2012014</v>
      </c>
      <c r="B15">
        <v>4</v>
      </c>
      <c r="C15">
        <v>0</v>
      </c>
      <c r="D15">
        <v>0</v>
      </c>
      <c r="E15">
        <v>3</v>
      </c>
      <c r="F15">
        <v>0</v>
      </c>
      <c r="G15">
        <f t="shared" si="0"/>
        <v>7</v>
      </c>
    </row>
    <row r="16" spans="1:8" x14ac:dyDescent="0.25">
      <c r="A16">
        <v>2012015</v>
      </c>
      <c r="B16">
        <v>3</v>
      </c>
      <c r="C16">
        <v>1</v>
      </c>
      <c r="D16">
        <v>5</v>
      </c>
      <c r="E16">
        <v>3</v>
      </c>
      <c r="F16">
        <v>1</v>
      </c>
      <c r="G16">
        <f t="shared" si="0"/>
        <v>13</v>
      </c>
    </row>
    <row r="17" spans="1:7" x14ac:dyDescent="0.25">
      <c r="A17">
        <v>2012016</v>
      </c>
      <c r="B17">
        <v>5</v>
      </c>
      <c r="C17">
        <v>0</v>
      </c>
      <c r="D17">
        <v>0</v>
      </c>
      <c r="E17">
        <v>0</v>
      </c>
      <c r="F17">
        <v>0</v>
      </c>
      <c r="G17">
        <f t="shared" si="0"/>
        <v>5</v>
      </c>
    </row>
    <row r="18" spans="1:7" x14ac:dyDescent="0.25">
      <c r="A18">
        <v>2012017</v>
      </c>
      <c r="B18">
        <v>10</v>
      </c>
      <c r="C18">
        <v>1</v>
      </c>
      <c r="D18">
        <v>7</v>
      </c>
      <c r="E18">
        <v>3</v>
      </c>
      <c r="F18">
        <v>0</v>
      </c>
      <c r="G18">
        <f t="shared" si="0"/>
        <v>21</v>
      </c>
    </row>
    <row r="19" spans="1:7" x14ac:dyDescent="0.25">
      <c r="A19">
        <v>2012018</v>
      </c>
      <c r="B19">
        <v>2</v>
      </c>
      <c r="C19">
        <v>1</v>
      </c>
      <c r="D19">
        <v>3</v>
      </c>
      <c r="E19">
        <v>2</v>
      </c>
      <c r="F19">
        <v>1</v>
      </c>
      <c r="G19">
        <f t="shared" si="0"/>
        <v>9</v>
      </c>
    </row>
    <row r="20" spans="1:7" x14ac:dyDescent="0.25">
      <c r="A20">
        <v>2012019</v>
      </c>
      <c r="B20">
        <v>4</v>
      </c>
      <c r="C20">
        <v>1</v>
      </c>
      <c r="D20">
        <v>3</v>
      </c>
      <c r="E20">
        <v>3</v>
      </c>
      <c r="F20">
        <v>1</v>
      </c>
      <c r="G20">
        <f t="shared" si="0"/>
        <v>12</v>
      </c>
    </row>
    <row r="21" spans="1:7" x14ac:dyDescent="0.25">
      <c r="A21">
        <v>2012020</v>
      </c>
      <c r="B21">
        <v>0</v>
      </c>
      <c r="C21">
        <v>0</v>
      </c>
      <c r="D21">
        <v>4</v>
      </c>
      <c r="E21">
        <v>2</v>
      </c>
      <c r="F21">
        <v>0</v>
      </c>
      <c r="G21">
        <f t="shared" si="0"/>
        <v>6</v>
      </c>
    </row>
    <row r="22" spans="1:7" x14ac:dyDescent="0.25">
      <c r="A22">
        <v>2012021</v>
      </c>
      <c r="B22">
        <v>0</v>
      </c>
      <c r="C22">
        <v>3</v>
      </c>
      <c r="D22">
        <v>10</v>
      </c>
      <c r="E22">
        <v>6</v>
      </c>
      <c r="F22">
        <v>1</v>
      </c>
      <c r="G22">
        <f t="shared" si="0"/>
        <v>20</v>
      </c>
    </row>
    <row r="23" spans="1:7" x14ac:dyDescent="0.25">
      <c r="A23">
        <v>2012022</v>
      </c>
      <c r="B23">
        <v>4</v>
      </c>
      <c r="C23">
        <v>1</v>
      </c>
      <c r="D23">
        <v>3</v>
      </c>
      <c r="E23">
        <v>2</v>
      </c>
      <c r="F23">
        <v>0</v>
      </c>
      <c r="G23">
        <f t="shared" si="0"/>
        <v>10</v>
      </c>
    </row>
    <row r="24" spans="1:7" x14ac:dyDescent="0.25">
      <c r="A24">
        <v>2012023</v>
      </c>
      <c r="B24">
        <v>4</v>
      </c>
      <c r="C24">
        <v>10</v>
      </c>
      <c r="D24">
        <v>3</v>
      </c>
      <c r="E24">
        <v>1</v>
      </c>
      <c r="F24">
        <v>0</v>
      </c>
      <c r="G24">
        <f t="shared" si="0"/>
        <v>18</v>
      </c>
    </row>
    <row r="25" spans="1:7" x14ac:dyDescent="0.25">
      <c r="A25">
        <v>2012024</v>
      </c>
      <c r="B25">
        <v>3</v>
      </c>
      <c r="C25">
        <v>1</v>
      </c>
      <c r="D25">
        <v>3</v>
      </c>
      <c r="E25">
        <v>0</v>
      </c>
      <c r="F25">
        <v>3</v>
      </c>
      <c r="G25">
        <f t="shared" si="0"/>
        <v>10</v>
      </c>
    </row>
    <row r="26" spans="1:7" x14ac:dyDescent="0.25">
      <c r="A26">
        <v>2012025</v>
      </c>
      <c r="B26">
        <v>5</v>
      </c>
      <c r="C26">
        <v>9</v>
      </c>
      <c r="D26">
        <v>3</v>
      </c>
      <c r="E26">
        <v>3</v>
      </c>
      <c r="F26">
        <v>1</v>
      </c>
      <c r="G26">
        <f t="shared" si="0"/>
        <v>21</v>
      </c>
    </row>
    <row r="27" spans="1:7" x14ac:dyDescent="0.25">
      <c r="A27">
        <v>2012026</v>
      </c>
      <c r="B27">
        <v>1</v>
      </c>
      <c r="C27">
        <v>9</v>
      </c>
      <c r="D27">
        <v>9.5</v>
      </c>
      <c r="E27">
        <v>7</v>
      </c>
      <c r="F27">
        <v>8</v>
      </c>
      <c r="G27">
        <f t="shared" si="0"/>
        <v>34.5</v>
      </c>
    </row>
    <row r="28" spans="1:7" x14ac:dyDescent="0.25">
      <c r="A28">
        <v>2012027</v>
      </c>
      <c r="B28">
        <v>2</v>
      </c>
      <c r="C28">
        <v>2</v>
      </c>
      <c r="D28">
        <v>6</v>
      </c>
      <c r="E28">
        <v>6</v>
      </c>
      <c r="F28">
        <v>1</v>
      </c>
      <c r="G28">
        <f t="shared" si="0"/>
        <v>17</v>
      </c>
    </row>
    <row r="29" spans="1:7" x14ac:dyDescent="0.25">
      <c r="A29">
        <v>2012028</v>
      </c>
      <c r="B29">
        <v>3</v>
      </c>
      <c r="C29">
        <v>8</v>
      </c>
      <c r="D29">
        <v>3</v>
      </c>
      <c r="E29">
        <v>8.5</v>
      </c>
      <c r="F29">
        <v>2</v>
      </c>
      <c r="G29">
        <f t="shared" si="0"/>
        <v>24.5</v>
      </c>
    </row>
    <row r="30" spans="1:7" x14ac:dyDescent="0.25">
      <c r="A30">
        <v>2012029</v>
      </c>
      <c r="B30">
        <v>6</v>
      </c>
      <c r="C30">
        <v>9</v>
      </c>
      <c r="D30">
        <v>9.5</v>
      </c>
      <c r="E30">
        <v>8</v>
      </c>
      <c r="F30">
        <v>2</v>
      </c>
      <c r="G30">
        <f t="shared" si="0"/>
        <v>34.5</v>
      </c>
    </row>
    <row r="31" spans="1:7" x14ac:dyDescent="0.25">
      <c r="A31">
        <v>2012030</v>
      </c>
      <c r="B31">
        <v>10</v>
      </c>
      <c r="C31">
        <v>0</v>
      </c>
      <c r="D31">
        <v>10</v>
      </c>
      <c r="E31">
        <v>2</v>
      </c>
      <c r="F31">
        <v>2</v>
      </c>
      <c r="G31">
        <f t="shared" si="0"/>
        <v>24</v>
      </c>
    </row>
    <row r="32" spans="1:7" x14ac:dyDescent="0.25">
      <c r="A32">
        <v>2012031</v>
      </c>
      <c r="B32">
        <v>2</v>
      </c>
      <c r="C32">
        <v>8</v>
      </c>
      <c r="D32">
        <v>4</v>
      </c>
      <c r="E32">
        <v>2</v>
      </c>
      <c r="F32">
        <v>2</v>
      </c>
      <c r="G32">
        <f t="shared" si="0"/>
        <v>18</v>
      </c>
    </row>
    <row r="33" spans="1:7" x14ac:dyDescent="0.25">
      <c r="A33">
        <v>2012032</v>
      </c>
      <c r="B33">
        <v>3</v>
      </c>
      <c r="C33">
        <v>3</v>
      </c>
      <c r="D33">
        <v>3</v>
      </c>
      <c r="E33">
        <v>1</v>
      </c>
      <c r="F33">
        <v>8</v>
      </c>
      <c r="G33">
        <f t="shared" si="0"/>
        <v>18</v>
      </c>
    </row>
    <row r="34" spans="1:7" x14ac:dyDescent="0.25">
      <c r="A34">
        <v>2012033</v>
      </c>
      <c r="B34">
        <v>1</v>
      </c>
      <c r="C34">
        <v>3</v>
      </c>
      <c r="D34">
        <v>3</v>
      </c>
      <c r="E34">
        <v>0</v>
      </c>
      <c r="F34">
        <v>3</v>
      </c>
      <c r="G34">
        <f t="shared" si="0"/>
        <v>10</v>
      </c>
    </row>
    <row r="35" spans="1:7" x14ac:dyDescent="0.25">
      <c r="A35">
        <v>2012034</v>
      </c>
      <c r="B35">
        <v>10</v>
      </c>
      <c r="C35">
        <v>5</v>
      </c>
      <c r="D35">
        <v>6</v>
      </c>
      <c r="E35">
        <v>3</v>
      </c>
      <c r="F35">
        <v>2</v>
      </c>
      <c r="G35">
        <f t="shared" si="0"/>
        <v>26</v>
      </c>
    </row>
    <row r="36" spans="1:7" x14ac:dyDescent="0.25">
      <c r="A36">
        <v>2012035</v>
      </c>
      <c r="B36">
        <v>4</v>
      </c>
      <c r="C36">
        <v>10</v>
      </c>
      <c r="D36">
        <v>10</v>
      </c>
      <c r="E36">
        <v>1</v>
      </c>
      <c r="F36">
        <v>1</v>
      </c>
      <c r="G36">
        <f t="shared" si="0"/>
        <v>26</v>
      </c>
    </row>
    <row r="37" spans="1:7" x14ac:dyDescent="0.25">
      <c r="A37">
        <v>2012036</v>
      </c>
      <c r="B37">
        <v>10</v>
      </c>
      <c r="C37">
        <v>10</v>
      </c>
      <c r="D37">
        <v>9</v>
      </c>
      <c r="E37">
        <v>10</v>
      </c>
      <c r="F37">
        <v>0</v>
      </c>
      <c r="G37">
        <f t="shared" si="0"/>
        <v>39</v>
      </c>
    </row>
    <row r="38" spans="1:7" x14ac:dyDescent="0.25">
      <c r="A38">
        <v>2012037</v>
      </c>
      <c r="B38">
        <v>10</v>
      </c>
      <c r="C38">
        <v>10</v>
      </c>
      <c r="D38">
        <v>3</v>
      </c>
      <c r="E38">
        <v>6</v>
      </c>
      <c r="F38">
        <v>1</v>
      </c>
      <c r="G38">
        <f t="shared" si="0"/>
        <v>30</v>
      </c>
    </row>
    <row r="39" spans="1:7" x14ac:dyDescent="0.25">
      <c r="A39">
        <v>2012038</v>
      </c>
      <c r="B39">
        <v>0</v>
      </c>
      <c r="C39">
        <v>1</v>
      </c>
      <c r="D39">
        <v>0</v>
      </c>
      <c r="E39">
        <v>3</v>
      </c>
      <c r="F39">
        <v>3</v>
      </c>
      <c r="G39">
        <f t="shared" si="0"/>
        <v>7</v>
      </c>
    </row>
    <row r="40" spans="1:7" x14ac:dyDescent="0.25">
      <c r="A40">
        <v>2012039</v>
      </c>
      <c r="B40">
        <v>4</v>
      </c>
      <c r="C40">
        <v>1</v>
      </c>
      <c r="D40">
        <v>3</v>
      </c>
      <c r="E40">
        <v>1</v>
      </c>
      <c r="F40">
        <v>1</v>
      </c>
      <c r="G40">
        <f t="shared" si="0"/>
        <v>10</v>
      </c>
    </row>
    <row r="41" spans="1:7" x14ac:dyDescent="0.25">
      <c r="A41">
        <v>2012040</v>
      </c>
      <c r="B41">
        <v>5</v>
      </c>
      <c r="C41">
        <v>0</v>
      </c>
      <c r="D41">
        <v>3</v>
      </c>
      <c r="E41">
        <v>1</v>
      </c>
      <c r="F41">
        <v>2</v>
      </c>
      <c r="G41">
        <f t="shared" si="0"/>
        <v>11</v>
      </c>
    </row>
    <row r="42" spans="1:7" x14ac:dyDescent="0.25">
      <c r="A42">
        <v>2012041</v>
      </c>
      <c r="B42">
        <v>1</v>
      </c>
      <c r="C42">
        <v>0</v>
      </c>
      <c r="D42">
        <v>3</v>
      </c>
      <c r="E42">
        <v>4</v>
      </c>
      <c r="F42">
        <v>1</v>
      </c>
      <c r="G42">
        <f t="shared" si="0"/>
        <v>9</v>
      </c>
    </row>
    <row r="43" spans="1:7" x14ac:dyDescent="0.25">
      <c r="A43">
        <v>2012042</v>
      </c>
      <c r="B43">
        <v>6</v>
      </c>
      <c r="C43">
        <v>3</v>
      </c>
      <c r="D43">
        <v>2</v>
      </c>
      <c r="E43">
        <v>1</v>
      </c>
      <c r="F43">
        <v>1</v>
      </c>
      <c r="G43">
        <f t="shared" si="0"/>
        <v>13</v>
      </c>
    </row>
    <row r="44" spans="1:7" x14ac:dyDescent="0.25">
      <c r="A44">
        <v>2012043</v>
      </c>
      <c r="B44">
        <v>1</v>
      </c>
      <c r="C44">
        <v>0</v>
      </c>
      <c r="D44">
        <v>7</v>
      </c>
      <c r="E44">
        <v>3</v>
      </c>
      <c r="F44">
        <v>1</v>
      </c>
      <c r="G44">
        <f t="shared" si="0"/>
        <v>12</v>
      </c>
    </row>
    <row r="45" spans="1:7" x14ac:dyDescent="0.25">
      <c r="A45">
        <v>2012044</v>
      </c>
      <c r="B45">
        <v>8</v>
      </c>
      <c r="C45">
        <v>2</v>
      </c>
      <c r="D45">
        <v>1</v>
      </c>
      <c r="E45">
        <v>5</v>
      </c>
      <c r="F45">
        <v>0</v>
      </c>
      <c r="G45">
        <f t="shared" si="0"/>
        <v>16</v>
      </c>
    </row>
    <row r="46" spans="1:7" x14ac:dyDescent="0.25">
      <c r="A46">
        <v>2012045</v>
      </c>
      <c r="B46">
        <v>2</v>
      </c>
      <c r="C46">
        <v>8</v>
      </c>
      <c r="D46">
        <v>10</v>
      </c>
      <c r="E46">
        <v>4</v>
      </c>
      <c r="F46">
        <v>2</v>
      </c>
      <c r="G46">
        <f t="shared" si="0"/>
        <v>26</v>
      </c>
    </row>
    <row r="47" spans="1:7" x14ac:dyDescent="0.25">
      <c r="A47">
        <v>2012046</v>
      </c>
      <c r="B47">
        <v>6</v>
      </c>
      <c r="C47">
        <v>8</v>
      </c>
      <c r="D47">
        <v>3</v>
      </c>
      <c r="E47">
        <v>6.5</v>
      </c>
      <c r="F47">
        <v>1</v>
      </c>
      <c r="G47">
        <f t="shared" si="0"/>
        <v>24.5</v>
      </c>
    </row>
    <row r="48" spans="1:7" x14ac:dyDescent="0.25">
      <c r="A48">
        <v>2012047</v>
      </c>
      <c r="B48">
        <v>8</v>
      </c>
      <c r="C48">
        <v>10</v>
      </c>
      <c r="D48">
        <v>10</v>
      </c>
      <c r="E48">
        <v>8</v>
      </c>
      <c r="F48">
        <v>2</v>
      </c>
      <c r="G48">
        <f t="shared" si="0"/>
        <v>38</v>
      </c>
    </row>
    <row r="49" spans="1:7" x14ac:dyDescent="0.25">
      <c r="A49">
        <v>2012048</v>
      </c>
      <c r="B49">
        <v>4</v>
      </c>
      <c r="C49">
        <v>6</v>
      </c>
      <c r="D49">
        <v>10</v>
      </c>
      <c r="E49">
        <v>2</v>
      </c>
      <c r="F49">
        <v>0</v>
      </c>
      <c r="G49">
        <f t="shared" si="0"/>
        <v>22</v>
      </c>
    </row>
    <row r="50" spans="1:7" x14ac:dyDescent="0.25">
      <c r="A50">
        <v>2012049</v>
      </c>
      <c r="B50">
        <v>8</v>
      </c>
      <c r="C50">
        <v>10</v>
      </c>
      <c r="D50">
        <v>10</v>
      </c>
      <c r="E50">
        <v>7</v>
      </c>
      <c r="F50">
        <v>5</v>
      </c>
      <c r="G50">
        <f t="shared" si="0"/>
        <v>40</v>
      </c>
    </row>
    <row r="51" spans="1:7" x14ac:dyDescent="0.25">
      <c r="A51">
        <v>2012050</v>
      </c>
      <c r="B51">
        <v>7</v>
      </c>
      <c r="C51">
        <v>2</v>
      </c>
      <c r="D51">
        <v>7</v>
      </c>
      <c r="E51">
        <v>2</v>
      </c>
      <c r="F51">
        <v>0</v>
      </c>
      <c r="G51">
        <f t="shared" si="0"/>
        <v>18</v>
      </c>
    </row>
    <row r="52" spans="1:7" x14ac:dyDescent="0.25">
      <c r="A52">
        <v>2012051</v>
      </c>
      <c r="B52">
        <v>9</v>
      </c>
      <c r="C52">
        <v>10</v>
      </c>
      <c r="D52">
        <v>10</v>
      </c>
      <c r="E52">
        <v>10</v>
      </c>
      <c r="F52">
        <v>2</v>
      </c>
      <c r="G52">
        <f t="shared" si="0"/>
        <v>41</v>
      </c>
    </row>
    <row r="53" spans="1:7" x14ac:dyDescent="0.25">
      <c r="A53">
        <v>2012052</v>
      </c>
      <c r="B53">
        <v>3</v>
      </c>
      <c r="C53">
        <v>8</v>
      </c>
      <c r="D53">
        <v>6</v>
      </c>
      <c r="E53">
        <v>2</v>
      </c>
      <c r="F53">
        <v>6</v>
      </c>
      <c r="G53">
        <f t="shared" si="0"/>
        <v>25</v>
      </c>
    </row>
    <row r="54" spans="1:7" x14ac:dyDescent="0.25">
      <c r="A54">
        <v>2012053</v>
      </c>
      <c r="B54">
        <v>2</v>
      </c>
      <c r="C54">
        <v>0</v>
      </c>
      <c r="D54">
        <v>3</v>
      </c>
      <c r="E54">
        <v>2</v>
      </c>
      <c r="F54">
        <v>1</v>
      </c>
      <c r="G54">
        <f t="shared" si="0"/>
        <v>8</v>
      </c>
    </row>
    <row r="55" spans="1:7" x14ac:dyDescent="0.25">
      <c r="A55">
        <v>2012054</v>
      </c>
      <c r="B55">
        <v>8</v>
      </c>
      <c r="C55">
        <v>2</v>
      </c>
      <c r="D55">
        <v>3</v>
      </c>
      <c r="E55">
        <v>1</v>
      </c>
      <c r="F55">
        <v>0</v>
      </c>
      <c r="G55">
        <f t="shared" si="0"/>
        <v>14</v>
      </c>
    </row>
    <row r="56" spans="1:7" x14ac:dyDescent="0.25">
      <c r="A56">
        <v>2012055</v>
      </c>
      <c r="B56">
        <v>5</v>
      </c>
      <c r="C56">
        <v>0</v>
      </c>
      <c r="D56">
        <v>3</v>
      </c>
      <c r="E56">
        <v>2</v>
      </c>
      <c r="F56">
        <v>6</v>
      </c>
      <c r="G56">
        <f t="shared" si="0"/>
        <v>16</v>
      </c>
    </row>
    <row r="57" spans="1:7" x14ac:dyDescent="0.25">
      <c r="A57">
        <v>2012056</v>
      </c>
      <c r="B57">
        <v>3</v>
      </c>
      <c r="C57">
        <v>0</v>
      </c>
      <c r="D57">
        <v>3</v>
      </c>
      <c r="E57">
        <v>2</v>
      </c>
      <c r="F57">
        <v>0</v>
      </c>
      <c r="G57">
        <f t="shared" si="0"/>
        <v>8</v>
      </c>
    </row>
    <row r="58" spans="1:7" x14ac:dyDescent="0.25">
      <c r="A58">
        <v>2012057</v>
      </c>
      <c r="B58">
        <v>2</v>
      </c>
      <c r="C58">
        <v>0</v>
      </c>
      <c r="D58">
        <v>5</v>
      </c>
      <c r="E58">
        <v>2</v>
      </c>
      <c r="F58">
        <v>2</v>
      </c>
      <c r="G58">
        <f t="shared" si="0"/>
        <v>11</v>
      </c>
    </row>
    <row r="59" spans="1:7" x14ac:dyDescent="0.25">
      <c r="A59">
        <v>2012058</v>
      </c>
      <c r="B59">
        <v>4</v>
      </c>
      <c r="C59">
        <v>3</v>
      </c>
      <c r="D59">
        <v>3</v>
      </c>
      <c r="E59">
        <v>1</v>
      </c>
      <c r="F59">
        <v>2</v>
      </c>
      <c r="G59">
        <f t="shared" si="0"/>
        <v>13</v>
      </c>
    </row>
    <row r="60" spans="1:7" x14ac:dyDescent="0.25">
      <c r="A60">
        <v>2012059</v>
      </c>
      <c r="B60">
        <v>0</v>
      </c>
      <c r="C60">
        <v>0</v>
      </c>
      <c r="D60">
        <v>10</v>
      </c>
      <c r="E60">
        <v>0</v>
      </c>
      <c r="F60">
        <v>2</v>
      </c>
      <c r="G60">
        <f t="shared" si="0"/>
        <v>12</v>
      </c>
    </row>
    <row r="61" spans="1:7" x14ac:dyDescent="0.25">
      <c r="A61">
        <v>2012060</v>
      </c>
      <c r="B61">
        <v>1</v>
      </c>
      <c r="C61">
        <v>0</v>
      </c>
      <c r="D61">
        <v>6</v>
      </c>
      <c r="E61">
        <v>1</v>
      </c>
      <c r="F61">
        <v>1</v>
      </c>
      <c r="G61">
        <f t="shared" si="0"/>
        <v>9</v>
      </c>
    </row>
    <row r="62" spans="1:7" x14ac:dyDescent="0.25">
      <c r="A62">
        <v>2012061</v>
      </c>
      <c r="B62">
        <v>0</v>
      </c>
      <c r="C62">
        <v>10</v>
      </c>
      <c r="D62">
        <v>3</v>
      </c>
      <c r="E62">
        <v>10</v>
      </c>
      <c r="F62">
        <v>5</v>
      </c>
      <c r="G62">
        <f t="shared" si="0"/>
        <v>28</v>
      </c>
    </row>
    <row r="63" spans="1:7" x14ac:dyDescent="0.25">
      <c r="A63">
        <v>2012062</v>
      </c>
      <c r="B63">
        <v>10</v>
      </c>
      <c r="C63">
        <v>3</v>
      </c>
      <c r="D63">
        <v>3</v>
      </c>
      <c r="E63">
        <v>2</v>
      </c>
      <c r="F63">
        <v>3</v>
      </c>
      <c r="G63">
        <f t="shared" si="0"/>
        <v>21</v>
      </c>
    </row>
    <row r="64" spans="1:7" x14ac:dyDescent="0.25">
      <c r="A64">
        <v>2012063</v>
      </c>
      <c r="B64">
        <v>10</v>
      </c>
      <c r="C64">
        <v>10</v>
      </c>
      <c r="D64">
        <v>2</v>
      </c>
      <c r="E64">
        <v>9.5</v>
      </c>
      <c r="F64">
        <v>1</v>
      </c>
      <c r="G64">
        <f t="shared" si="0"/>
        <v>32.5</v>
      </c>
    </row>
    <row r="65" spans="1:7" x14ac:dyDescent="0.25">
      <c r="A65">
        <v>2012064</v>
      </c>
      <c r="B65">
        <v>4</v>
      </c>
      <c r="C65">
        <v>10</v>
      </c>
      <c r="D65">
        <v>10</v>
      </c>
      <c r="E65">
        <v>5</v>
      </c>
      <c r="F65">
        <v>1</v>
      </c>
      <c r="G65">
        <f t="shared" si="0"/>
        <v>30</v>
      </c>
    </row>
    <row r="66" spans="1:7" x14ac:dyDescent="0.25">
      <c r="A66">
        <v>2012065</v>
      </c>
      <c r="B66">
        <v>5</v>
      </c>
      <c r="C66">
        <v>0</v>
      </c>
      <c r="D66">
        <v>3</v>
      </c>
      <c r="E66">
        <v>3</v>
      </c>
      <c r="F66">
        <v>4</v>
      </c>
      <c r="G66">
        <f t="shared" si="0"/>
        <v>15</v>
      </c>
    </row>
    <row r="67" spans="1:7" x14ac:dyDescent="0.25">
      <c r="A67">
        <v>2012066</v>
      </c>
      <c r="B67">
        <v>6</v>
      </c>
      <c r="C67">
        <v>3</v>
      </c>
      <c r="D67">
        <v>3</v>
      </c>
      <c r="E67">
        <v>9</v>
      </c>
      <c r="F67">
        <v>1</v>
      </c>
      <c r="G67">
        <f t="shared" ref="G67:G87" si="1">B67+C67+D67+E67+F67</f>
        <v>22</v>
      </c>
    </row>
    <row r="68" spans="1:7" x14ac:dyDescent="0.25">
      <c r="A68">
        <v>2012067</v>
      </c>
      <c r="B68">
        <v>4</v>
      </c>
      <c r="C68">
        <v>7</v>
      </c>
      <c r="D68">
        <v>3</v>
      </c>
      <c r="E68">
        <v>2</v>
      </c>
      <c r="F68">
        <v>7</v>
      </c>
      <c r="G68">
        <f t="shared" si="1"/>
        <v>23</v>
      </c>
    </row>
    <row r="69" spans="1:7" x14ac:dyDescent="0.25">
      <c r="A69">
        <v>2012068</v>
      </c>
      <c r="B69">
        <v>10</v>
      </c>
      <c r="C69">
        <v>2</v>
      </c>
      <c r="D69">
        <v>3</v>
      </c>
      <c r="E69">
        <v>2</v>
      </c>
      <c r="F69">
        <v>0</v>
      </c>
      <c r="G69">
        <f t="shared" si="1"/>
        <v>17</v>
      </c>
    </row>
    <row r="70" spans="1:7" x14ac:dyDescent="0.25">
      <c r="A70">
        <v>2012069</v>
      </c>
      <c r="B70">
        <v>4</v>
      </c>
      <c r="C70">
        <v>7</v>
      </c>
      <c r="D70">
        <v>3</v>
      </c>
      <c r="E70">
        <v>0</v>
      </c>
      <c r="F70">
        <v>0</v>
      </c>
      <c r="G70">
        <f t="shared" si="1"/>
        <v>14</v>
      </c>
    </row>
    <row r="71" spans="1:7" x14ac:dyDescent="0.25">
      <c r="A71">
        <v>2012070</v>
      </c>
      <c r="B71">
        <v>3</v>
      </c>
      <c r="C71">
        <v>8</v>
      </c>
      <c r="D71">
        <v>3</v>
      </c>
      <c r="E71">
        <v>2</v>
      </c>
      <c r="F71">
        <v>0</v>
      </c>
      <c r="G71">
        <f t="shared" si="1"/>
        <v>16</v>
      </c>
    </row>
    <row r="72" spans="1:7" x14ac:dyDescent="0.25">
      <c r="A72">
        <v>2012071</v>
      </c>
      <c r="B72">
        <v>6</v>
      </c>
      <c r="C72">
        <v>10</v>
      </c>
      <c r="D72">
        <v>3</v>
      </c>
      <c r="E72">
        <v>2</v>
      </c>
      <c r="F72">
        <v>1</v>
      </c>
      <c r="G72">
        <f t="shared" si="1"/>
        <v>22</v>
      </c>
    </row>
    <row r="73" spans="1:7" x14ac:dyDescent="0.25">
      <c r="A73">
        <v>2012072</v>
      </c>
      <c r="B73">
        <v>1</v>
      </c>
      <c r="C73">
        <v>3</v>
      </c>
      <c r="D73">
        <v>10</v>
      </c>
      <c r="E73">
        <v>0</v>
      </c>
      <c r="F73">
        <v>0</v>
      </c>
      <c r="G73">
        <f t="shared" si="1"/>
        <v>14</v>
      </c>
    </row>
    <row r="74" spans="1:7" x14ac:dyDescent="0.25">
      <c r="A74">
        <v>2012073</v>
      </c>
      <c r="B74">
        <v>6</v>
      </c>
      <c r="C74">
        <v>5</v>
      </c>
      <c r="D74">
        <v>6</v>
      </c>
      <c r="E74">
        <v>4</v>
      </c>
      <c r="F74">
        <v>0</v>
      </c>
      <c r="G74">
        <f t="shared" si="1"/>
        <v>21</v>
      </c>
    </row>
    <row r="75" spans="1:7" x14ac:dyDescent="0.25">
      <c r="A75">
        <v>2012074</v>
      </c>
      <c r="B75">
        <v>0</v>
      </c>
      <c r="C75">
        <v>1</v>
      </c>
      <c r="D75">
        <v>3</v>
      </c>
      <c r="E75">
        <v>1</v>
      </c>
      <c r="F75">
        <v>1</v>
      </c>
      <c r="G75">
        <f t="shared" si="1"/>
        <v>6</v>
      </c>
    </row>
    <row r="76" spans="1:7" x14ac:dyDescent="0.25">
      <c r="A76">
        <v>2012075</v>
      </c>
      <c r="B76">
        <v>3</v>
      </c>
      <c r="C76">
        <v>0</v>
      </c>
      <c r="D76">
        <v>3</v>
      </c>
      <c r="E76">
        <v>0</v>
      </c>
      <c r="F76">
        <v>0</v>
      </c>
      <c r="G76">
        <f t="shared" si="1"/>
        <v>6</v>
      </c>
    </row>
    <row r="77" spans="1:7" x14ac:dyDescent="0.25">
      <c r="A77">
        <v>2012076</v>
      </c>
      <c r="B77">
        <v>4</v>
      </c>
      <c r="C77">
        <v>0</v>
      </c>
      <c r="D77">
        <v>3</v>
      </c>
      <c r="E77">
        <v>1</v>
      </c>
      <c r="F77">
        <v>0</v>
      </c>
      <c r="G77">
        <f t="shared" si="1"/>
        <v>8</v>
      </c>
    </row>
    <row r="78" spans="1:7" x14ac:dyDescent="0.25">
      <c r="A78">
        <v>2012077</v>
      </c>
      <c r="B78">
        <v>4</v>
      </c>
      <c r="C78">
        <v>1</v>
      </c>
      <c r="D78">
        <v>0</v>
      </c>
      <c r="E78">
        <v>0</v>
      </c>
      <c r="F78">
        <v>0</v>
      </c>
      <c r="G78">
        <f t="shared" si="1"/>
        <v>5</v>
      </c>
    </row>
    <row r="79" spans="1:7" x14ac:dyDescent="0.25">
      <c r="A79">
        <v>2012078</v>
      </c>
      <c r="B79">
        <v>4</v>
      </c>
      <c r="C79">
        <v>2</v>
      </c>
      <c r="D79">
        <v>3</v>
      </c>
      <c r="E79">
        <v>2</v>
      </c>
      <c r="F79">
        <v>2</v>
      </c>
      <c r="G79">
        <f t="shared" si="1"/>
        <v>13</v>
      </c>
    </row>
    <row r="80" spans="1:7" x14ac:dyDescent="0.25">
      <c r="A80">
        <v>2012079</v>
      </c>
      <c r="B80">
        <v>0</v>
      </c>
      <c r="C80">
        <v>1</v>
      </c>
      <c r="D80">
        <v>3</v>
      </c>
      <c r="E80">
        <v>2</v>
      </c>
      <c r="F80">
        <v>1</v>
      </c>
      <c r="G80">
        <f t="shared" si="1"/>
        <v>7</v>
      </c>
    </row>
    <row r="81" spans="1:7" x14ac:dyDescent="0.25">
      <c r="A81">
        <v>2012080</v>
      </c>
      <c r="B81">
        <v>4</v>
      </c>
      <c r="C81">
        <v>3</v>
      </c>
      <c r="D81">
        <v>3</v>
      </c>
      <c r="E81">
        <v>2</v>
      </c>
      <c r="F81">
        <v>2</v>
      </c>
      <c r="G81">
        <f t="shared" si="1"/>
        <v>14</v>
      </c>
    </row>
    <row r="82" spans="1:7" x14ac:dyDescent="0.25">
      <c r="A82">
        <v>2012081</v>
      </c>
      <c r="B82">
        <v>0</v>
      </c>
      <c r="C82">
        <v>5</v>
      </c>
      <c r="D82">
        <v>6</v>
      </c>
      <c r="E82">
        <v>0</v>
      </c>
      <c r="F82">
        <v>0</v>
      </c>
      <c r="G82">
        <f t="shared" si="1"/>
        <v>11</v>
      </c>
    </row>
    <row r="83" spans="1:7" x14ac:dyDescent="0.25">
      <c r="A83">
        <v>2012082</v>
      </c>
      <c r="B83">
        <v>9</v>
      </c>
      <c r="C83">
        <v>7</v>
      </c>
      <c r="D83">
        <v>0</v>
      </c>
      <c r="E83">
        <v>2</v>
      </c>
      <c r="F83">
        <v>8</v>
      </c>
      <c r="G83">
        <f t="shared" si="1"/>
        <v>26</v>
      </c>
    </row>
    <row r="84" spans="1:7" x14ac:dyDescent="0.25">
      <c r="A84">
        <v>2012083</v>
      </c>
      <c r="B84">
        <v>2</v>
      </c>
      <c r="C84">
        <v>2</v>
      </c>
      <c r="D84">
        <v>3</v>
      </c>
      <c r="E84">
        <v>2</v>
      </c>
      <c r="F84">
        <v>1</v>
      </c>
      <c r="G84">
        <f t="shared" si="1"/>
        <v>10</v>
      </c>
    </row>
    <row r="85" spans="1:7" x14ac:dyDescent="0.25">
      <c r="A85">
        <v>2012084</v>
      </c>
      <c r="B85">
        <v>2</v>
      </c>
      <c r="C85">
        <v>1</v>
      </c>
      <c r="D85">
        <v>3</v>
      </c>
      <c r="E85">
        <v>0</v>
      </c>
      <c r="F85">
        <v>0</v>
      </c>
      <c r="G85">
        <f t="shared" si="1"/>
        <v>6</v>
      </c>
    </row>
    <row r="86" spans="1:7" x14ac:dyDescent="0.25">
      <c r="A86">
        <v>2012085</v>
      </c>
      <c r="G86">
        <f t="shared" si="1"/>
        <v>0</v>
      </c>
    </row>
    <row r="87" spans="1:7" x14ac:dyDescent="0.25">
      <c r="A87">
        <v>2012086</v>
      </c>
      <c r="B87">
        <v>2</v>
      </c>
      <c r="C87">
        <v>0</v>
      </c>
      <c r="D87">
        <v>3</v>
      </c>
      <c r="E87">
        <v>0</v>
      </c>
      <c r="F87">
        <v>0</v>
      </c>
      <c r="G87">
        <f t="shared" si="1"/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57" workbookViewId="0">
      <selection activeCell="F11" sqref="F11"/>
    </sheetView>
  </sheetViews>
  <sheetFormatPr defaultRowHeight="15.75" x14ac:dyDescent="0.25"/>
  <sheetData>
    <row r="1" spans="1:5" x14ac:dyDescent="0.25">
      <c r="A1" s="1" t="s">
        <v>0</v>
      </c>
      <c r="B1" s="1" t="s">
        <v>18</v>
      </c>
      <c r="C1" s="1" t="s">
        <v>19</v>
      </c>
      <c r="D1" s="1" t="s">
        <v>20</v>
      </c>
      <c r="E1" s="1" t="s">
        <v>24</v>
      </c>
    </row>
    <row r="2" spans="1:5" x14ac:dyDescent="0.25">
      <c r="A2" s="1">
        <v>2012001</v>
      </c>
      <c r="B2" s="1">
        <v>0</v>
      </c>
      <c r="C2" s="1">
        <v>0</v>
      </c>
      <c r="D2" s="1">
        <f t="shared" ref="D2:D65" si="0">B2+C2</f>
        <v>0</v>
      </c>
    </row>
    <row r="3" spans="1:5" x14ac:dyDescent="0.25">
      <c r="A3" s="1">
        <v>2012002</v>
      </c>
      <c r="B3" s="1">
        <v>0</v>
      </c>
      <c r="C3" s="1">
        <v>0</v>
      </c>
      <c r="D3" s="1">
        <f t="shared" si="0"/>
        <v>0</v>
      </c>
    </row>
    <row r="4" spans="1:5" x14ac:dyDescent="0.25">
      <c r="A4" s="1">
        <v>2012003</v>
      </c>
      <c r="B4" s="1">
        <v>2</v>
      </c>
      <c r="C4" s="1">
        <v>12</v>
      </c>
      <c r="D4" s="1">
        <f t="shared" si="0"/>
        <v>14</v>
      </c>
    </row>
    <row r="5" spans="1:5" x14ac:dyDescent="0.25">
      <c r="A5" s="1">
        <v>2012004</v>
      </c>
      <c r="B5" s="1">
        <v>20</v>
      </c>
      <c r="C5" s="1">
        <v>21</v>
      </c>
      <c r="D5" s="1">
        <f t="shared" si="0"/>
        <v>41</v>
      </c>
    </row>
    <row r="6" spans="1:5" x14ac:dyDescent="0.25">
      <c r="A6" s="1">
        <v>2012005</v>
      </c>
      <c r="B6" s="1">
        <v>0</v>
      </c>
      <c r="C6" s="1">
        <v>8</v>
      </c>
      <c r="D6" s="1">
        <f t="shared" si="0"/>
        <v>8</v>
      </c>
    </row>
    <row r="7" spans="1:5" x14ac:dyDescent="0.25">
      <c r="A7" s="1">
        <v>2012006</v>
      </c>
      <c r="B7" s="1">
        <v>2</v>
      </c>
      <c r="C7" s="1">
        <v>21</v>
      </c>
      <c r="D7" s="1">
        <f t="shared" si="0"/>
        <v>23</v>
      </c>
    </row>
    <row r="8" spans="1:5" x14ac:dyDescent="0.25">
      <c r="A8" s="1">
        <v>2012007</v>
      </c>
      <c r="B8" s="1">
        <v>0</v>
      </c>
      <c r="C8" s="1">
        <v>14</v>
      </c>
      <c r="D8" s="1">
        <f t="shared" si="0"/>
        <v>14</v>
      </c>
    </row>
    <row r="9" spans="1:5" x14ac:dyDescent="0.25">
      <c r="A9" s="1">
        <v>2012008</v>
      </c>
      <c r="B9" s="1">
        <v>3</v>
      </c>
      <c r="C9" s="1">
        <v>9</v>
      </c>
      <c r="D9" s="1">
        <f t="shared" si="0"/>
        <v>12</v>
      </c>
    </row>
    <row r="10" spans="1:5" x14ac:dyDescent="0.25">
      <c r="A10" s="1">
        <v>2012009</v>
      </c>
      <c r="B10" s="1">
        <v>7</v>
      </c>
      <c r="C10" s="1">
        <v>16</v>
      </c>
      <c r="D10" s="1">
        <f t="shared" si="0"/>
        <v>23</v>
      </c>
    </row>
    <row r="11" spans="1:5" x14ac:dyDescent="0.25">
      <c r="A11" s="1">
        <v>2012010</v>
      </c>
      <c r="B11" s="1">
        <v>13</v>
      </c>
      <c r="C11" s="1">
        <v>28</v>
      </c>
      <c r="D11" s="1">
        <f t="shared" si="0"/>
        <v>41</v>
      </c>
    </row>
    <row r="12" spans="1:5" x14ac:dyDescent="0.25">
      <c r="A12" s="1">
        <v>2012011</v>
      </c>
      <c r="B12" s="1">
        <v>9</v>
      </c>
      <c r="C12" s="1">
        <v>7</v>
      </c>
      <c r="D12" s="1">
        <f t="shared" si="0"/>
        <v>16</v>
      </c>
    </row>
    <row r="13" spans="1:5" x14ac:dyDescent="0.25">
      <c r="A13" s="1">
        <v>2012012</v>
      </c>
      <c r="B13" s="1">
        <v>3</v>
      </c>
      <c r="C13" s="1">
        <v>12</v>
      </c>
      <c r="D13" s="1">
        <f t="shared" si="0"/>
        <v>15</v>
      </c>
    </row>
    <row r="14" spans="1:5" x14ac:dyDescent="0.25">
      <c r="A14" s="1">
        <v>2012013</v>
      </c>
      <c r="B14" s="1">
        <v>0</v>
      </c>
      <c r="C14" s="1">
        <v>11</v>
      </c>
      <c r="D14" s="1">
        <f t="shared" si="0"/>
        <v>11</v>
      </c>
    </row>
    <row r="15" spans="1:5" x14ac:dyDescent="0.25">
      <c r="A15" s="1">
        <v>2012014</v>
      </c>
      <c r="B15" s="1">
        <v>0</v>
      </c>
      <c r="C15" s="1">
        <v>16</v>
      </c>
      <c r="D15" s="1">
        <f t="shared" si="0"/>
        <v>16</v>
      </c>
    </row>
    <row r="16" spans="1:5" x14ac:dyDescent="0.25">
      <c r="A16" s="1">
        <v>2012015</v>
      </c>
      <c r="B16" s="1">
        <v>6</v>
      </c>
      <c r="C16" s="1">
        <v>14</v>
      </c>
      <c r="D16" s="1">
        <f t="shared" si="0"/>
        <v>20</v>
      </c>
    </row>
    <row r="17" spans="1:4" x14ac:dyDescent="0.25">
      <c r="A17" s="1">
        <v>2012016</v>
      </c>
      <c r="B17" s="1">
        <v>0</v>
      </c>
      <c r="C17" s="1">
        <v>0</v>
      </c>
      <c r="D17" s="1">
        <f t="shared" si="0"/>
        <v>0</v>
      </c>
    </row>
    <row r="18" spans="1:4" x14ac:dyDescent="0.25">
      <c r="A18" s="1">
        <v>2012017</v>
      </c>
      <c r="B18" s="1">
        <v>3</v>
      </c>
      <c r="C18" s="1">
        <v>8</v>
      </c>
      <c r="D18" s="1">
        <f t="shared" si="0"/>
        <v>11</v>
      </c>
    </row>
    <row r="19" spans="1:4" x14ac:dyDescent="0.25">
      <c r="A19" s="1">
        <v>2012018</v>
      </c>
      <c r="B19" s="1">
        <v>8</v>
      </c>
      <c r="C19" s="1">
        <v>24</v>
      </c>
      <c r="D19" s="1">
        <f t="shared" si="0"/>
        <v>32</v>
      </c>
    </row>
    <row r="20" spans="1:4" x14ac:dyDescent="0.25">
      <c r="A20" s="1">
        <v>2012019</v>
      </c>
      <c r="B20" s="1">
        <v>20</v>
      </c>
      <c r="C20" s="1">
        <v>6</v>
      </c>
      <c r="D20" s="1">
        <f t="shared" si="0"/>
        <v>26</v>
      </c>
    </row>
    <row r="21" spans="1:4" x14ac:dyDescent="0.25">
      <c r="A21" s="1">
        <v>2012020</v>
      </c>
      <c r="B21" s="1">
        <v>16</v>
      </c>
      <c r="C21" s="1">
        <v>23</v>
      </c>
      <c r="D21" s="1">
        <f t="shared" si="0"/>
        <v>39</v>
      </c>
    </row>
    <row r="22" spans="1:4" x14ac:dyDescent="0.25">
      <c r="A22" s="1">
        <v>2012021</v>
      </c>
      <c r="B22" s="1">
        <v>2</v>
      </c>
      <c r="C22" s="1">
        <v>17</v>
      </c>
      <c r="D22" s="1">
        <f t="shared" si="0"/>
        <v>19</v>
      </c>
    </row>
    <row r="23" spans="1:4" x14ac:dyDescent="0.25">
      <c r="A23" s="1">
        <v>2012022</v>
      </c>
      <c r="B23" s="1">
        <v>0</v>
      </c>
      <c r="C23" s="1">
        <v>12</v>
      </c>
      <c r="D23" s="1">
        <f t="shared" si="0"/>
        <v>12</v>
      </c>
    </row>
    <row r="24" spans="1:4" x14ac:dyDescent="0.25">
      <c r="A24" s="1">
        <v>2012023</v>
      </c>
      <c r="B24" s="1">
        <v>6</v>
      </c>
      <c r="C24" s="1">
        <v>4</v>
      </c>
      <c r="D24" s="1">
        <f t="shared" si="0"/>
        <v>10</v>
      </c>
    </row>
    <row r="25" spans="1:4" x14ac:dyDescent="0.25">
      <c r="A25" s="1">
        <v>2012024</v>
      </c>
      <c r="B25" s="1">
        <v>0</v>
      </c>
      <c r="C25" s="1">
        <v>16</v>
      </c>
      <c r="D25" s="1">
        <f t="shared" si="0"/>
        <v>16</v>
      </c>
    </row>
    <row r="26" spans="1:4" x14ac:dyDescent="0.25">
      <c r="A26" s="1">
        <v>2012025</v>
      </c>
      <c r="B26" s="1">
        <v>8</v>
      </c>
      <c r="C26" s="1">
        <v>17</v>
      </c>
      <c r="D26" s="1">
        <f t="shared" si="0"/>
        <v>25</v>
      </c>
    </row>
    <row r="27" spans="1:4" x14ac:dyDescent="0.25">
      <c r="A27" s="1">
        <v>2012026</v>
      </c>
      <c r="B27" s="1">
        <v>11</v>
      </c>
      <c r="C27" s="1">
        <v>30</v>
      </c>
      <c r="D27" s="1">
        <f t="shared" si="0"/>
        <v>41</v>
      </c>
    </row>
    <row r="28" spans="1:4" x14ac:dyDescent="0.25">
      <c r="A28" s="1">
        <v>2012027</v>
      </c>
      <c r="B28" s="1">
        <v>0</v>
      </c>
      <c r="C28" s="1">
        <v>13</v>
      </c>
      <c r="D28" s="1">
        <f t="shared" si="0"/>
        <v>13</v>
      </c>
    </row>
    <row r="29" spans="1:4" x14ac:dyDescent="0.25">
      <c r="A29" s="1">
        <v>2012028</v>
      </c>
      <c r="B29" s="1">
        <v>8</v>
      </c>
      <c r="C29" s="1">
        <v>17</v>
      </c>
      <c r="D29" s="1">
        <f t="shared" si="0"/>
        <v>25</v>
      </c>
    </row>
    <row r="30" spans="1:4" x14ac:dyDescent="0.25">
      <c r="A30" s="1">
        <v>2012029</v>
      </c>
      <c r="B30" s="1">
        <v>13</v>
      </c>
      <c r="C30" s="1">
        <v>21</v>
      </c>
      <c r="D30" s="1">
        <f t="shared" si="0"/>
        <v>34</v>
      </c>
    </row>
    <row r="31" spans="1:4" x14ac:dyDescent="0.25">
      <c r="A31" s="1">
        <v>2012030</v>
      </c>
      <c r="B31" s="1">
        <v>10</v>
      </c>
      <c r="C31" s="1">
        <v>30</v>
      </c>
      <c r="D31" s="1">
        <f t="shared" si="0"/>
        <v>40</v>
      </c>
    </row>
    <row r="32" spans="1:4" x14ac:dyDescent="0.25">
      <c r="A32" s="1">
        <v>2012031</v>
      </c>
      <c r="B32" s="1">
        <v>4</v>
      </c>
      <c r="C32" s="1">
        <v>13</v>
      </c>
      <c r="D32" s="1">
        <f t="shared" si="0"/>
        <v>17</v>
      </c>
    </row>
    <row r="33" spans="1:4" x14ac:dyDescent="0.25">
      <c r="A33" s="1">
        <v>2012032</v>
      </c>
      <c r="B33" s="1">
        <v>10</v>
      </c>
      <c r="C33" s="1">
        <v>10</v>
      </c>
      <c r="D33" s="1">
        <f t="shared" si="0"/>
        <v>20</v>
      </c>
    </row>
    <row r="34" spans="1:4" x14ac:dyDescent="0.25">
      <c r="A34" s="1">
        <v>2012033</v>
      </c>
      <c r="B34" s="1">
        <v>4</v>
      </c>
      <c r="C34" s="1">
        <v>29</v>
      </c>
      <c r="D34" s="1">
        <f t="shared" si="0"/>
        <v>33</v>
      </c>
    </row>
    <row r="35" spans="1:4" x14ac:dyDescent="0.25">
      <c r="A35" s="1">
        <v>2012034</v>
      </c>
      <c r="B35" s="1">
        <v>12</v>
      </c>
      <c r="C35" s="1">
        <v>12</v>
      </c>
      <c r="D35" s="1">
        <f t="shared" si="0"/>
        <v>24</v>
      </c>
    </row>
    <row r="36" spans="1:4" x14ac:dyDescent="0.25">
      <c r="A36" s="1">
        <v>2012035</v>
      </c>
      <c r="B36" s="1">
        <v>14</v>
      </c>
      <c r="C36" s="1">
        <v>17</v>
      </c>
      <c r="D36" s="1">
        <f t="shared" si="0"/>
        <v>31</v>
      </c>
    </row>
    <row r="37" spans="1:4" x14ac:dyDescent="0.25">
      <c r="A37" s="1">
        <v>2012036</v>
      </c>
      <c r="B37" s="1">
        <v>10</v>
      </c>
      <c r="C37" s="1">
        <v>30</v>
      </c>
      <c r="D37" s="1">
        <f t="shared" si="0"/>
        <v>40</v>
      </c>
    </row>
    <row r="38" spans="1:4" x14ac:dyDescent="0.25">
      <c r="A38" s="1">
        <v>2012037</v>
      </c>
      <c r="B38" s="1">
        <v>20</v>
      </c>
      <c r="C38" s="1">
        <v>30</v>
      </c>
      <c r="D38" s="1">
        <f t="shared" si="0"/>
        <v>50</v>
      </c>
    </row>
    <row r="39" spans="1:4" x14ac:dyDescent="0.25">
      <c r="A39" s="1">
        <v>2012038</v>
      </c>
      <c r="B39" s="1">
        <v>5</v>
      </c>
      <c r="C39" s="1">
        <v>10</v>
      </c>
      <c r="D39" s="1">
        <f t="shared" si="0"/>
        <v>15</v>
      </c>
    </row>
    <row r="40" spans="1:4" x14ac:dyDescent="0.25">
      <c r="A40" s="1">
        <v>2012039</v>
      </c>
      <c r="B40" s="1">
        <v>4</v>
      </c>
      <c r="C40" s="1">
        <v>13</v>
      </c>
      <c r="D40" s="1">
        <f t="shared" si="0"/>
        <v>17</v>
      </c>
    </row>
    <row r="41" spans="1:4" x14ac:dyDescent="0.25">
      <c r="A41" s="1">
        <v>2012040</v>
      </c>
      <c r="B41" s="1">
        <v>13</v>
      </c>
      <c r="C41" s="1">
        <v>4</v>
      </c>
      <c r="D41" s="1">
        <f t="shared" si="0"/>
        <v>17</v>
      </c>
    </row>
    <row r="42" spans="1:4" x14ac:dyDescent="0.25">
      <c r="A42" s="1">
        <v>2012041</v>
      </c>
      <c r="B42" s="1">
        <v>2</v>
      </c>
      <c r="C42" s="1">
        <v>12</v>
      </c>
      <c r="D42" s="1">
        <f t="shared" si="0"/>
        <v>14</v>
      </c>
    </row>
    <row r="43" spans="1:4" x14ac:dyDescent="0.25">
      <c r="A43" s="1">
        <v>2012042</v>
      </c>
      <c r="B43" s="1">
        <v>0</v>
      </c>
      <c r="C43" s="1">
        <v>4</v>
      </c>
      <c r="D43" s="1">
        <f t="shared" si="0"/>
        <v>4</v>
      </c>
    </row>
    <row r="44" spans="1:4" x14ac:dyDescent="0.25">
      <c r="A44" s="1">
        <v>2012043</v>
      </c>
      <c r="B44" s="1">
        <v>8</v>
      </c>
      <c r="C44" s="1">
        <v>3</v>
      </c>
      <c r="D44" s="1">
        <f t="shared" si="0"/>
        <v>11</v>
      </c>
    </row>
    <row r="45" spans="1:4" x14ac:dyDescent="0.25">
      <c r="A45" s="1">
        <v>2012044</v>
      </c>
      <c r="B45" s="1">
        <v>1</v>
      </c>
      <c r="C45" s="1">
        <v>2</v>
      </c>
      <c r="D45" s="1">
        <f t="shared" si="0"/>
        <v>3</v>
      </c>
    </row>
    <row r="46" spans="1:4" x14ac:dyDescent="0.25">
      <c r="A46" s="1">
        <v>2012045</v>
      </c>
      <c r="B46" s="1">
        <v>3</v>
      </c>
      <c r="C46" s="1">
        <v>15</v>
      </c>
      <c r="D46" s="1">
        <f t="shared" si="0"/>
        <v>18</v>
      </c>
    </row>
    <row r="47" spans="1:4" x14ac:dyDescent="0.25">
      <c r="A47" s="1">
        <v>2012046</v>
      </c>
      <c r="B47" s="1">
        <v>13</v>
      </c>
      <c r="C47" s="1">
        <v>28</v>
      </c>
      <c r="D47" s="1">
        <f t="shared" si="0"/>
        <v>41</v>
      </c>
    </row>
    <row r="48" spans="1:4" x14ac:dyDescent="0.25">
      <c r="A48" s="1">
        <v>2012047</v>
      </c>
      <c r="B48" s="1">
        <v>10</v>
      </c>
      <c r="C48" s="1">
        <v>18</v>
      </c>
      <c r="D48" s="1">
        <f t="shared" si="0"/>
        <v>28</v>
      </c>
    </row>
    <row r="49" spans="1:4" x14ac:dyDescent="0.25">
      <c r="A49" s="1">
        <v>2012048</v>
      </c>
      <c r="B49" s="1">
        <v>12</v>
      </c>
      <c r="C49" s="1">
        <v>16</v>
      </c>
      <c r="D49" s="1">
        <f t="shared" si="0"/>
        <v>28</v>
      </c>
    </row>
    <row r="50" spans="1:4" x14ac:dyDescent="0.25">
      <c r="A50" s="1">
        <v>2012049</v>
      </c>
      <c r="B50" s="1">
        <v>12</v>
      </c>
      <c r="C50" s="1">
        <v>24</v>
      </c>
      <c r="D50" s="1">
        <f t="shared" si="0"/>
        <v>36</v>
      </c>
    </row>
    <row r="51" spans="1:4" x14ac:dyDescent="0.25">
      <c r="A51" s="1">
        <v>2012050</v>
      </c>
      <c r="B51" s="1">
        <v>6</v>
      </c>
      <c r="C51" s="1">
        <v>14</v>
      </c>
      <c r="D51" s="1">
        <f t="shared" si="0"/>
        <v>20</v>
      </c>
    </row>
    <row r="52" spans="1:4" x14ac:dyDescent="0.25">
      <c r="A52" s="1">
        <v>2012051</v>
      </c>
      <c r="B52" s="1">
        <v>13</v>
      </c>
      <c r="C52" s="1">
        <v>28</v>
      </c>
      <c r="D52" s="1">
        <f t="shared" si="0"/>
        <v>41</v>
      </c>
    </row>
    <row r="53" spans="1:4" x14ac:dyDescent="0.25">
      <c r="A53" s="1">
        <v>2012052</v>
      </c>
      <c r="B53" s="1">
        <v>7</v>
      </c>
      <c r="C53" s="1">
        <v>25</v>
      </c>
      <c r="D53" s="1">
        <f t="shared" si="0"/>
        <v>32</v>
      </c>
    </row>
    <row r="54" spans="1:4" x14ac:dyDescent="0.25">
      <c r="A54" s="1">
        <v>2012053</v>
      </c>
      <c r="B54" s="1">
        <v>11</v>
      </c>
      <c r="C54" s="1">
        <v>18</v>
      </c>
      <c r="D54" s="1">
        <f t="shared" si="0"/>
        <v>29</v>
      </c>
    </row>
    <row r="55" spans="1:4" x14ac:dyDescent="0.25">
      <c r="A55" s="1">
        <v>2012054</v>
      </c>
      <c r="B55" s="1">
        <v>5</v>
      </c>
      <c r="C55" s="1">
        <v>10</v>
      </c>
      <c r="D55" s="1">
        <f t="shared" si="0"/>
        <v>15</v>
      </c>
    </row>
    <row r="56" spans="1:4" x14ac:dyDescent="0.25">
      <c r="A56" s="1">
        <v>2012055</v>
      </c>
      <c r="B56" s="1">
        <v>7</v>
      </c>
      <c r="C56" s="1">
        <v>6</v>
      </c>
      <c r="D56" s="1">
        <f t="shared" si="0"/>
        <v>13</v>
      </c>
    </row>
    <row r="57" spans="1:4" x14ac:dyDescent="0.25">
      <c r="A57" s="1">
        <v>2012056</v>
      </c>
      <c r="B57" s="1">
        <v>9</v>
      </c>
      <c r="C57" s="1">
        <v>15</v>
      </c>
      <c r="D57" s="1">
        <f t="shared" si="0"/>
        <v>24</v>
      </c>
    </row>
    <row r="58" spans="1:4" x14ac:dyDescent="0.25">
      <c r="A58" s="1">
        <v>2012057</v>
      </c>
      <c r="B58" s="1">
        <v>2</v>
      </c>
      <c r="C58" s="1">
        <v>17</v>
      </c>
      <c r="D58" s="1">
        <f t="shared" si="0"/>
        <v>19</v>
      </c>
    </row>
    <row r="59" spans="1:4" x14ac:dyDescent="0.25">
      <c r="A59" s="1">
        <v>2012058</v>
      </c>
      <c r="B59" s="1">
        <v>2</v>
      </c>
      <c r="C59" s="1">
        <v>17</v>
      </c>
      <c r="D59" s="1">
        <f t="shared" si="0"/>
        <v>19</v>
      </c>
    </row>
    <row r="60" spans="1:4" x14ac:dyDescent="0.25">
      <c r="A60" s="1">
        <v>2012059</v>
      </c>
      <c r="B60" s="1">
        <v>2</v>
      </c>
      <c r="C60" s="1">
        <v>0</v>
      </c>
      <c r="D60" s="1">
        <f t="shared" si="0"/>
        <v>2</v>
      </c>
    </row>
    <row r="61" spans="1:4" x14ac:dyDescent="0.25">
      <c r="A61" s="1">
        <v>2012060</v>
      </c>
      <c r="B61" s="1">
        <v>11</v>
      </c>
      <c r="C61" s="1">
        <v>7</v>
      </c>
      <c r="D61" s="1">
        <f t="shared" si="0"/>
        <v>18</v>
      </c>
    </row>
    <row r="62" spans="1:4" x14ac:dyDescent="0.25">
      <c r="A62" s="1">
        <v>2012061</v>
      </c>
      <c r="B62" s="1">
        <v>20</v>
      </c>
      <c r="C62" s="1">
        <v>20</v>
      </c>
      <c r="D62" s="1">
        <f t="shared" si="0"/>
        <v>40</v>
      </c>
    </row>
    <row r="63" spans="1:4" x14ac:dyDescent="0.25">
      <c r="A63" s="1">
        <v>2012062</v>
      </c>
      <c r="B63" s="1">
        <v>6</v>
      </c>
      <c r="C63" s="1">
        <v>12</v>
      </c>
      <c r="D63" s="1">
        <f t="shared" si="0"/>
        <v>18</v>
      </c>
    </row>
    <row r="64" spans="1:4" x14ac:dyDescent="0.25">
      <c r="A64" s="1">
        <v>2012063</v>
      </c>
      <c r="B64" s="1">
        <v>3</v>
      </c>
      <c r="C64" s="1">
        <v>12</v>
      </c>
      <c r="D64" s="1">
        <f t="shared" si="0"/>
        <v>15</v>
      </c>
    </row>
    <row r="65" spans="1:4" x14ac:dyDescent="0.25">
      <c r="A65" s="1">
        <v>2012064</v>
      </c>
      <c r="B65" s="1">
        <v>14</v>
      </c>
      <c r="C65" s="1">
        <v>22</v>
      </c>
      <c r="D65" s="1">
        <f t="shared" si="0"/>
        <v>36</v>
      </c>
    </row>
    <row r="66" spans="1:4" x14ac:dyDescent="0.25">
      <c r="A66" s="1">
        <v>2012065</v>
      </c>
      <c r="B66" s="1">
        <v>3</v>
      </c>
      <c r="C66" s="1">
        <v>13</v>
      </c>
      <c r="D66" s="1">
        <f t="shared" ref="D66:D87" si="1">B66+C66</f>
        <v>16</v>
      </c>
    </row>
    <row r="67" spans="1:4" x14ac:dyDescent="0.25">
      <c r="A67" s="1">
        <v>2012066</v>
      </c>
      <c r="B67" s="1">
        <v>6</v>
      </c>
      <c r="C67" s="1">
        <v>18</v>
      </c>
      <c r="D67" s="1">
        <f t="shared" si="1"/>
        <v>24</v>
      </c>
    </row>
    <row r="68" spans="1:4" x14ac:dyDescent="0.25">
      <c r="A68" s="1">
        <v>2012067</v>
      </c>
      <c r="B68" s="1">
        <v>11</v>
      </c>
      <c r="C68" s="1">
        <v>24</v>
      </c>
      <c r="D68" s="1">
        <f t="shared" si="1"/>
        <v>35</v>
      </c>
    </row>
    <row r="69" spans="1:4" x14ac:dyDescent="0.25">
      <c r="A69" s="1">
        <v>2012068</v>
      </c>
      <c r="B69" s="1">
        <v>13</v>
      </c>
      <c r="C69" s="1">
        <v>16</v>
      </c>
      <c r="D69" s="1">
        <f t="shared" si="1"/>
        <v>29</v>
      </c>
    </row>
    <row r="70" spans="1:4" x14ac:dyDescent="0.25">
      <c r="A70" s="1">
        <v>2012069</v>
      </c>
      <c r="B70" s="1">
        <v>2</v>
      </c>
      <c r="C70" s="1">
        <v>15</v>
      </c>
      <c r="D70" s="1">
        <f t="shared" si="1"/>
        <v>17</v>
      </c>
    </row>
    <row r="71" spans="1:4" x14ac:dyDescent="0.25">
      <c r="A71" s="1">
        <v>2012070</v>
      </c>
      <c r="B71" s="1">
        <v>17</v>
      </c>
      <c r="C71" s="1">
        <v>26</v>
      </c>
      <c r="D71" s="1">
        <f t="shared" si="1"/>
        <v>43</v>
      </c>
    </row>
    <row r="72" spans="1:4" x14ac:dyDescent="0.25">
      <c r="A72" s="1">
        <v>2012071</v>
      </c>
      <c r="B72" s="1">
        <v>6</v>
      </c>
      <c r="C72" s="1">
        <v>30</v>
      </c>
      <c r="D72" s="1">
        <f t="shared" si="1"/>
        <v>36</v>
      </c>
    </row>
    <row r="73" spans="1:4" x14ac:dyDescent="0.25">
      <c r="A73" s="1">
        <v>2012072</v>
      </c>
      <c r="B73" s="1">
        <v>0</v>
      </c>
      <c r="C73" s="1">
        <v>12</v>
      </c>
      <c r="D73" s="1">
        <f t="shared" si="1"/>
        <v>12</v>
      </c>
    </row>
    <row r="74" spans="1:4" x14ac:dyDescent="0.25">
      <c r="A74" s="1">
        <v>2012073</v>
      </c>
      <c r="B74" s="1">
        <v>3</v>
      </c>
      <c r="C74" s="1">
        <v>12</v>
      </c>
      <c r="D74" s="1">
        <f t="shared" si="1"/>
        <v>15</v>
      </c>
    </row>
    <row r="75" spans="1:4" x14ac:dyDescent="0.25">
      <c r="A75" s="1">
        <v>2012074</v>
      </c>
      <c r="B75" s="1">
        <v>15</v>
      </c>
      <c r="C75" s="1">
        <v>14</v>
      </c>
      <c r="D75" s="1">
        <f t="shared" si="1"/>
        <v>29</v>
      </c>
    </row>
    <row r="76" spans="1:4" x14ac:dyDescent="0.25">
      <c r="A76" s="1">
        <v>2012075</v>
      </c>
      <c r="B76" s="1">
        <v>1</v>
      </c>
      <c r="C76" s="1">
        <v>14</v>
      </c>
      <c r="D76" s="1">
        <f t="shared" si="1"/>
        <v>15</v>
      </c>
    </row>
    <row r="77" spans="1:4" x14ac:dyDescent="0.25">
      <c r="A77" s="1">
        <v>2012076</v>
      </c>
      <c r="B77" s="1">
        <v>3</v>
      </c>
      <c r="C77" s="1">
        <v>4</v>
      </c>
      <c r="D77" s="1">
        <f t="shared" si="1"/>
        <v>7</v>
      </c>
    </row>
    <row r="78" spans="1:4" x14ac:dyDescent="0.25">
      <c r="A78" s="1">
        <v>2012077</v>
      </c>
      <c r="B78" s="1">
        <v>0</v>
      </c>
      <c r="C78" s="1">
        <v>2</v>
      </c>
      <c r="D78" s="1">
        <f t="shared" si="1"/>
        <v>2</v>
      </c>
    </row>
    <row r="79" spans="1:4" x14ac:dyDescent="0.25">
      <c r="A79" s="1">
        <v>2012078</v>
      </c>
      <c r="B79" s="1">
        <v>5</v>
      </c>
      <c r="C79" s="1">
        <v>0</v>
      </c>
      <c r="D79" s="1">
        <f t="shared" si="1"/>
        <v>5</v>
      </c>
    </row>
    <row r="80" spans="1:4" x14ac:dyDescent="0.25">
      <c r="A80" s="1">
        <v>2012079</v>
      </c>
      <c r="B80" s="1">
        <v>6</v>
      </c>
      <c r="C80" s="1">
        <v>18</v>
      </c>
      <c r="D80" s="1">
        <f t="shared" si="1"/>
        <v>24</v>
      </c>
    </row>
    <row r="81" spans="1:4" x14ac:dyDescent="0.25">
      <c r="A81" s="1">
        <v>2012080</v>
      </c>
      <c r="B81" s="1">
        <v>4</v>
      </c>
      <c r="C81" s="1">
        <v>15</v>
      </c>
      <c r="D81" s="1">
        <f t="shared" si="1"/>
        <v>19</v>
      </c>
    </row>
    <row r="82" spans="1:4" x14ac:dyDescent="0.25">
      <c r="A82" s="1">
        <v>2012081</v>
      </c>
      <c r="B82" s="1">
        <v>20</v>
      </c>
      <c r="C82" s="1">
        <v>24</v>
      </c>
      <c r="D82" s="1">
        <f t="shared" si="1"/>
        <v>44</v>
      </c>
    </row>
    <row r="83" spans="1:4" x14ac:dyDescent="0.25">
      <c r="A83" s="1">
        <v>2012082</v>
      </c>
      <c r="B83" s="1">
        <v>1</v>
      </c>
      <c r="C83" s="1">
        <v>29</v>
      </c>
      <c r="D83" s="1">
        <f t="shared" si="1"/>
        <v>30</v>
      </c>
    </row>
    <row r="84" spans="1:4" x14ac:dyDescent="0.25">
      <c r="A84" s="1">
        <v>2012083</v>
      </c>
      <c r="B84" s="1">
        <v>5</v>
      </c>
      <c r="C84" s="1">
        <v>18</v>
      </c>
      <c r="D84" s="1">
        <f t="shared" si="1"/>
        <v>23</v>
      </c>
    </row>
    <row r="85" spans="1:4" x14ac:dyDescent="0.25">
      <c r="A85" s="1">
        <v>2012084</v>
      </c>
      <c r="B85" s="1">
        <v>0</v>
      </c>
      <c r="C85" s="1">
        <v>21</v>
      </c>
      <c r="D85" s="1">
        <f t="shared" si="1"/>
        <v>21</v>
      </c>
    </row>
    <row r="86" spans="1:4" x14ac:dyDescent="0.25">
      <c r="A86" s="1">
        <v>2012085</v>
      </c>
      <c r="B86" s="1">
        <v>0</v>
      </c>
      <c r="C86" s="1">
        <v>0</v>
      </c>
      <c r="D86" s="1">
        <f t="shared" si="1"/>
        <v>0</v>
      </c>
    </row>
    <row r="87" spans="1:4" x14ac:dyDescent="0.25">
      <c r="A87" s="1">
        <v>2012086</v>
      </c>
      <c r="B87" s="1">
        <v>0</v>
      </c>
      <c r="C87" s="1">
        <v>13</v>
      </c>
      <c r="D87" s="1">
        <f t="shared" si="1"/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workbookViewId="0">
      <selection activeCell="G8" sqref="G8"/>
    </sheetView>
  </sheetViews>
  <sheetFormatPr defaultRowHeight="15.75" x14ac:dyDescent="0.25"/>
  <cols>
    <col min="1" max="1" width="10.5" customWidth="1"/>
  </cols>
  <sheetData>
    <row r="1" spans="1:5" x14ac:dyDescent="0.25">
      <c r="A1" s="3" t="s">
        <v>15</v>
      </c>
      <c r="B1" s="3" t="s">
        <v>22</v>
      </c>
      <c r="C1" s="3" t="s">
        <v>16</v>
      </c>
      <c r="D1" s="3" t="s">
        <v>23</v>
      </c>
      <c r="E1" s="3" t="s">
        <v>17</v>
      </c>
    </row>
    <row r="2" spans="1:5" x14ac:dyDescent="0.25">
      <c r="A2" s="4">
        <v>2012001</v>
      </c>
      <c r="B2" s="4">
        <v>3.694</v>
      </c>
      <c r="C2" s="4">
        <v>0</v>
      </c>
      <c r="D2" s="4">
        <v>0</v>
      </c>
      <c r="E2" s="4">
        <f>B2+C2+D2</f>
        <v>3.694</v>
      </c>
    </row>
    <row r="3" spans="1:5" x14ac:dyDescent="0.25">
      <c r="A3" s="4">
        <v>2012002</v>
      </c>
      <c r="B3" s="4">
        <v>0</v>
      </c>
      <c r="C3" s="4">
        <v>0</v>
      </c>
      <c r="D3" s="4">
        <v>0</v>
      </c>
      <c r="E3" s="4">
        <f t="shared" ref="E3:E66" si="0">B3+C3+D3</f>
        <v>0</v>
      </c>
    </row>
    <row r="4" spans="1:5" x14ac:dyDescent="0.25">
      <c r="A4" s="4">
        <f t="shared" ref="A4:A40" si="1">A3+1</f>
        <v>2012003</v>
      </c>
      <c r="B4" s="4">
        <v>7.4720000000000004</v>
      </c>
      <c r="C4" s="4">
        <v>3.75</v>
      </c>
      <c r="D4" s="4">
        <v>8.8000000000000007</v>
      </c>
      <c r="E4" s="4">
        <f t="shared" si="0"/>
        <v>20.022000000000002</v>
      </c>
    </row>
    <row r="5" spans="1:5" x14ac:dyDescent="0.25">
      <c r="A5" s="4">
        <f t="shared" si="1"/>
        <v>2012004</v>
      </c>
      <c r="B5" s="4">
        <v>7.9020000000000001</v>
      </c>
      <c r="C5" s="4">
        <v>3.75</v>
      </c>
      <c r="D5" s="4">
        <v>9.1999999999999993</v>
      </c>
      <c r="E5" s="4">
        <f t="shared" si="0"/>
        <v>20.852</v>
      </c>
    </row>
    <row r="6" spans="1:5" x14ac:dyDescent="0.25">
      <c r="A6" s="4">
        <f t="shared" si="1"/>
        <v>2012005</v>
      </c>
      <c r="B6" s="4">
        <v>4.75</v>
      </c>
      <c r="C6" s="4">
        <v>4</v>
      </c>
      <c r="D6" s="4">
        <v>8.6</v>
      </c>
      <c r="E6" s="4">
        <f t="shared" si="0"/>
        <v>17.350000000000001</v>
      </c>
    </row>
    <row r="7" spans="1:5" x14ac:dyDescent="0.25">
      <c r="A7" s="4">
        <f t="shared" si="1"/>
        <v>2012006</v>
      </c>
      <c r="B7" s="4">
        <v>6.04</v>
      </c>
      <c r="C7" s="4">
        <v>4</v>
      </c>
      <c r="D7" s="4">
        <v>8.6</v>
      </c>
      <c r="E7" s="4">
        <f t="shared" si="0"/>
        <v>18.64</v>
      </c>
    </row>
    <row r="8" spans="1:5" x14ac:dyDescent="0.25">
      <c r="A8" s="4">
        <f t="shared" si="1"/>
        <v>2012007</v>
      </c>
      <c r="B8" s="4">
        <v>7.0540000000000003</v>
      </c>
      <c r="C8" s="4">
        <v>3.25</v>
      </c>
      <c r="D8" s="4">
        <v>8.8000000000000007</v>
      </c>
      <c r="E8" s="4">
        <f t="shared" si="0"/>
        <v>19.103999999999999</v>
      </c>
    </row>
    <row r="9" spans="1:5" x14ac:dyDescent="0.25">
      <c r="A9" s="4">
        <f t="shared" si="1"/>
        <v>2012008</v>
      </c>
      <c r="B9" s="4">
        <v>7.8739999999999997</v>
      </c>
      <c r="C9" s="4">
        <v>4</v>
      </c>
      <c r="D9" s="4">
        <v>8.8000000000000007</v>
      </c>
      <c r="E9" s="4">
        <f t="shared" si="0"/>
        <v>20.673999999999999</v>
      </c>
    </row>
    <row r="10" spans="1:5" x14ac:dyDescent="0.25">
      <c r="A10" s="4">
        <f t="shared" si="1"/>
        <v>2012009</v>
      </c>
      <c r="B10" s="4">
        <v>7.9020000000000001</v>
      </c>
      <c r="C10" s="4">
        <v>3.5</v>
      </c>
      <c r="D10" s="4">
        <v>9</v>
      </c>
      <c r="E10" s="4">
        <f t="shared" si="0"/>
        <v>20.402000000000001</v>
      </c>
    </row>
    <row r="11" spans="1:5" x14ac:dyDescent="0.25">
      <c r="A11" s="4">
        <f t="shared" si="1"/>
        <v>2012010</v>
      </c>
      <c r="B11" s="4">
        <v>7.8179999999999996</v>
      </c>
      <c r="C11" s="4">
        <v>3.75</v>
      </c>
      <c r="D11" s="4">
        <v>8.8000000000000007</v>
      </c>
      <c r="E11" s="4">
        <f t="shared" si="0"/>
        <v>20.368000000000002</v>
      </c>
    </row>
    <row r="12" spans="1:5" x14ac:dyDescent="0.25">
      <c r="A12" s="4">
        <f t="shared" si="1"/>
        <v>2012011</v>
      </c>
      <c r="B12" s="4">
        <v>7.694</v>
      </c>
      <c r="C12" s="4">
        <v>3.75</v>
      </c>
      <c r="D12" s="4">
        <v>8.6</v>
      </c>
      <c r="E12" s="4">
        <f t="shared" si="0"/>
        <v>20.043999999999997</v>
      </c>
    </row>
    <row r="13" spans="1:5" x14ac:dyDescent="0.25">
      <c r="A13" s="4">
        <f t="shared" si="1"/>
        <v>2012012</v>
      </c>
      <c r="B13" s="4">
        <v>7.7359999999999998</v>
      </c>
      <c r="C13" s="4">
        <v>3.75</v>
      </c>
      <c r="D13" s="4">
        <v>8.8000000000000007</v>
      </c>
      <c r="E13" s="4">
        <f t="shared" si="0"/>
        <v>20.286000000000001</v>
      </c>
    </row>
    <row r="14" spans="1:5" x14ac:dyDescent="0.25">
      <c r="A14" s="4">
        <f t="shared" si="1"/>
        <v>2012013</v>
      </c>
      <c r="B14" s="4">
        <v>7.8040000000000003</v>
      </c>
      <c r="C14" s="4">
        <v>3.75</v>
      </c>
      <c r="D14" s="4">
        <v>8.8000000000000007</v>
      </c>
      <c r="E14" s="4">
        <f t="shared" si="0"/>
        <v>20.353999999999999</v>
      </c>
    </row>
    <row r="15" spans="1:5" x14ac:dyDescent="0.25">
      <c r="A15" s="4">
        <f t="shared" si="1"/>
        <v>2012014</v>
      </c>
      <c r="B15" s="4">
        <v>5.5960000000000001</v>
      </c>
      <c r="C15" s="4">
        <v>3.25</v>
      </c>
      <c r="D15" s="4">
        <v>8.8000000000000007</v>
      </c>
      <c r="E15" s="4">
        <f t="shared" si="0"/>
        <v>17.646000000000001</v>
      </c>
    </row>
    <row r="16" spans="1:5" x14ac:dyDescent="0.25">
      <c r="A16" s="4">
        <f t="shared" si="1"/>
        <v>2012015</v>
      </c>
      <c r="B16" s="4">
        <v>7.6660000000000004</v>
      </c>
      <c r="C16" s="4">
        <v>3.5</v>
      </c>
      <c r="D16" s="4">
        <v>8.6</v>
      </c>
      <c r="E16" s="4">
        <f t="shared" si="0"/>
        <v>19.765999999999998</v>
      </c>
    </row>
    <row r="17" spans="1:5" x14ac:dyDescent="0.25">
      <c r="A17" s="4">
        <f t="shared" si="1"/>
        <v>2012016</v>
      </c>
      <c r="B17" s="4">
        <v>0</v>
      </c>
      <c r="C17" s="4">
        <v>0</v>
      </c>
      <c r="D17" s="4">
        <v>0</v>
      </c>
      <c r="E17" s="4">
        <f t="shared" si="0"/>
        <v>0</v>
      </c>
    </row>
    <row r="18" spans="1:5" x14ac:dyDescent="0.25">
      <c r="A18" s="4">
        <f t="shared" si="1"/>
        <v>2012017</v>
      </c>
      <c r="B18" s="4">
        <v>7.8040000000000003</v>
      </c>
      <c r="C18" s="4">
        <v>4</v>
      </c>
      <c r="D18" s="4">
        <v>9.3000000000000007</v>
      </c>
      <c r="E18" s="4">
        <f t="shared" si="0"/>
        <v>21.103999999999999</v>
      </c>
    </row>
    <row r="19" spans="1:5" x14ac:dyDescent="0.25">
      <c r="A19" s="4">
        <f t="shared" si="1"/>
        <v>2012018</v>
      </c>
      <c r="B19" s="4">
        <v>8.0960000000000001</v>
      </c>
      <c r="C19" s="4">
        <v>3.75</v>
      </c>
      <c r="D19" s="4">
        <v>9</v>
      </c>
      <c r="E19" s="4">
        <f t="shared" si="0"/>
        <v>20.846</v>
      </c>
    </row>
    <row r="20" spans="1:5" x14ac:dyDescent="0.25">
      <c r="A20" s="4">
        <f t="shared" si="1"/>
        <v>2012019</v>
      </c>
      <c r="B20" s="4">
        <v>8.0259999999999998</v>
      </c>
      <c r="C20" s="4">
        <v>3.5</v>
      </c>
      <c r="D20" s="4">
        <v>9.4</v>
      </c>
      <c r="E20" s="4">
        <f t="shared" si="0"/>
        <v>20.926000000000002</v>
      </c>
    </row>
    <row r="21" spans="1:5" x14ac:dyDescent="0.25">
      <c r="A21" s="4">
        <f t="shared" si="1"/>
        <v>2012020</v>
      </c>
      <c r="B21" s="4">
        <v>7.79</v>
      </c>
      <c r="C21" s="4">
        <v>3.75</v>
      </c>
      <c r="D21" s="4">
        <v>9</v>
      </c>
      <c r="E21" s="4">
        <f t="shared" si="0"/>
        <v>20.54</v>
      </c>
    </row>
    <row r="22" spans="1:5" x14ac:dyDescent="0.25">
      <c r="A22" s="4">
        <f t="shared" si="1"/>
        <v>2012021</v>
      </c>
      <c r="B22" s="4">
        <v>8.11</v>
      </c>
      <c r="C22" s="4">
        <v>3.75</v>
      </c>
      <c r="D22" s="4">
        <v>9.4</v>
      </c>
      <c r="E22" s="4">
        <f t="shared" si="0"/>
        <v>21.259999999999998</v>
      </c>
    </row>
    <row r="23" spans="1:5" x14ac:dyDescent="0.25">
      <c r="A23" s="4">
        <f t="shared" si="1"/>
        <v>2012022</v>
      </c>
      <c r="B23" s="4">
        <v>7.9160000000000004</v>
      </c>
      <c r="C23" s="4">
        <v>3.25</v>
      </c>
      <c r="D23" s="4">
        <v>9</v>
      </c>
      <c r="E23" s="4">
        <f t="shared" si="0"/>
        <v>20.166</v>
      </c>
    </row>
    <row r="24" spans="1:5" x14ac:dyDescent="0.25">
      <c r="A24" s="4">
        <f t="shared" si="1"/>
        <v>2012023</v>
      </c>
      <c r="B24" s="4">
        <v>7.8319999999999999</v>
      </c>
      <c r="C24" s="4">
        <v>3.75</v>
      </c>
      <c r="D24" s="4">
        <v>8.8000000000000007</v>
      </c>
      <c r="E24" s="4">
        <f t="shared" si="0"/>
        <v>20.382000000000001</v>
      </c>
    </row>
    <row r="25" spans="1:5" x14ac:dyDescent="0.25">
      <c r="A25" s="4">
        <f t="shared" si="1"/>
        <v>2012024</v>
      </c>
      <c r="B25" s="4">
        <v>7.8179999999999996</v>
      </c>
      <c r="C25" s="4">
        <v>3.5</v>
      </c>
      <c r="D25" s="4">
        <v>9.4</v>
      </c>
      <c r="E25" s="4">
        <f t="shared" si="0"/>
        <v>20.718</v>
      </c>
    </row>
    <row r="26" spans="1:5" x14ac:dyDescent="0.25">
      <c r="A26" s="4">
        <f t="shared" si="1"/>
        <v>2012025</v>
      </c>
      <c r="B26" s="4">
        <v>7.8460000000000001</v>
      </c>
      <c r="C26" s="4">
        <v>3.75</v>
      </c>
      <c r="D26" s="4">
        <v>9</v>
      </c>
      <c r="E26" s="4">
        <f t="shared" si="0"/>
        <v>20.596</v>
      </c>
    </row>
    <row r="27" spans="1:5" x14ac:dyDescent="0.25">
      <c r="A27" s="4">
        <f t="shared" si="1"/>
        <v>2012026</v>
      </c>
      <c r="B27" s="4">
        <v>7.7619999999999996</v>
      </c>
      <c r="C27" s="4">
        <v>4.5</v>
      </c>
      <c r="D27" s="4">
        <v>8.6</v>
      </c>
      <c r="E27" s="4">
        <f t="shared" si="0"/>
        <v>20.862000000000002</v>
      </c>
    </row>
    <row r="28" spans="1:5" x14ac:dyDescent="0.25">
      <c r="A28" s="4">
        <f t="shared" si="1"/>
        <v>2012027</v>
      </c>
      <c r="B28" s="4">
        <v>7.9020000000000001</v>
      </c>
      <c r="C28" s="4">
        <v>3.5</v>
      </c>
      <c r="D28" s="4">
        <v>9.4</v>
      </c>
      <c r="E28" s="4">
        <f t="shared" si="0"/>
        <v>20.802</v>
      </c>
    </row>
    <row r="29" spans="1:5" x14ac:dyDescent="0.25">
      <c r="A29" s="4">
        <f t="shared" si="1"/>
        <v>2012028</v>
      </c>
      <c r="B29" s="4">
        <v>7.75</v>
      </c>
      <c r="C29" s="4">
        <v>4</v>
      </c>
      <c r="D29" s="4">
        <v>9</v>
      </c>
      <c r="E29" s="4">
        <f t="shared" si="0"/>
        <v>20.75</v>
      </c>
    </row>
    <row r="30" spans="1:5" x14ac:dyDescent="0.25">
      <c r="A30" s="4">
        <f t="shared" si="1"/>
        <v>2012029</v>
      </c>
      <c r="B30" s="4">
        <v>8.2080000000000002</v>
      </c>
      <c r="C30" s="4">
        <v>3.25</v>
      </c>
      <c r="D30" s="4">
        <v>8.8000000000000007</v>
      </c>
      <c r="E30" s="4">
        <f t="shared" si="0"/>
        <v>20.258000000000003</v>
      </c>
    </row>
    <row r="31" spans="1:5" x14ac:dyDescent="0.25">
      <c r="A31" s="4">
        <f t="shared" si="1"/>
        <v>2012030</v>
      </c>
      <c r="B31" s="4">
        <v>7.6520000000000001</v>
      </c>
      <c r="C31" s="4">
        <v>4.25</v>
      </c>
      <c r="D31" s="4">
        <v>9</v>
      </c>
      <c r="E31" s="4">
        <f t="shared" si="0"/>
        <v>20.902000000000001</v>
      </c>
    </row>
    <row r="32" spans="1:5" x14ac:dyDescent="0.25">
      <c r="A32" s="4">
        <f t="shared" si="1"/>
        <v>2012031</v>
      </c>
      <c r="B32" s="4">
        <v>8.0960000000000001</v>
      </c>
      <c r="C32" s="4">
        <v>3.5</v>
      </c>
      <c r="D32" s="4">
        <v>9</v>
      </c>
      <c r="E32" s="4">
        <f t="shared" si="0"/>
        <v>20.596</v>
      </c>
    </row>
    <row r="33" spans="1:5" x14ac:dyDescent="0.25">
      <c r="A33" s="4">
        <f t="shared" si="1"/>
        <v>2012032</v>
      </c>
      <c r="B33" s="4">
        <v>7.75</v>
      </c>
      <c r="C33" s="4">
        <v>3.25</v>
      </c>
      <c r="D33" s="4">
        <v>9</v>
      </c>
      <c r="E33" s="4">
        <f t="shared" si="0"/>
        <v>20</v>
      </c>
    </row>
    <row r="34" spans="1:5" x14ac:dyDescent="0.25">
      <c r="A34" s="4">
        <f t="shared" si="1"/>
        <v>2012033</v>
      </c>
      <c r="B34" s="4">
        <v>5.0819999999999999</v>
      </c>
      <c r="C34" s="4">
        <v>3.25</v>
      </c>
      <c r="D34" s="4">
        <v>9.6</v>
      </c>
      <c r="E34" s="4">
        <f t="shared" si="0"/>
        <v>17.932000000000002</v>
      </c>
    </row>
    <row r="35" spans="1:5" x14ac:dyDescent="0.25">
      <c r="A35" s="4">
        <f t="shared" si="1"/>
        <v>2012034</v>
      </c>
      <c r="B35" s="4">
        <v>7.944</v>
      </c>
      <c r="C35" s="4">
        <v>4</v>
      </c>
      <c r="D35" s="4">
        <v>8.6</v>
      </c>
      <c r="E35" s="4">
        <f t="shared" si="0"/>
        <v>20.543999999999997</v>
      </c>
    </row>
    <row r="36" spans="1:5" x14ac:dyDescent="0.25">
      <c r="A36" s="4">
        <f t="shared" si="1"/>
        <v>2012035</v>
      </c>
      <c r="B36" s="4">
        <v>7.68</v>
      </c>
      <c r="C36" s="4">
        <v>3.75</v>
      </c>
      <c r="D36" s="4">
        <v>9.6</v>
      </c>
      <c r="E36" s="4">
        <f t="shared" si="0"/>
        <v>21.03</v>
      </c>
    </row>
    <row r="37" spans="1:5" x14ac:dyDescent="0.25">
      <c r="A37" s="4">
        <f t="shared" si="1"/>
        <v>2012036</v>
      </c>
      <c r="B37" s="4">
        <v>7.54</v>
      </c>
      <c r="C37" s="4">
        <v>4.5</v>
      </c>
      <c r="D37" s="4">
        <v>8.6</v>
      </c>
      <c r="E37" s="4">
        <f t="shared" si="0"/>
        <v>20.64</v>
      </c>
    </row>
    <row r="38" spans="1:5" x14ac:dyDescent="0.25">
      <c r="A38" s="4">
        <f t="shared" si="1"/>
        <v>2012037</v>
      </c>
      <c r="B38" s="4">
        <v>8.08</v>
      </c>
      <c r="C38" s="4">
        <v>3.75</v>
      </c>
      <c r="D38" s="4">
        <v>9.1999999999999993</v>
      </c>
      <c r="E38" s="4">
        <f t="shared" si="0"/>
        <v>21.03</v>
      </c>
    </row>
    <row r="39" spans="1:5" x14ac:dyDescent="0.25">
      <c r="A39" s="4">
        <f t="shared" si="1"/>
        <v>2012038</v>
      </c>
      <c r="B39" s="4">
        <v>7.9580000000000002</v>
      </c>
      <c r="C39" s="4">
        <v>4</v>
      </c>
      <c r="D39" s="4">
        <v>8.8000000000000007</v>
      </c>
      <c r="E39" s="4">
        <f t="shared" si="0"/>
        <v>20.758000000000003</v>
      </c>
    </row>
    <row r="40" spans="1:5" x14ac:dyDescent="0.25">
      <c r="A40" s="4">
        <f t="shared" si="1"/>
        <v>2012039</v>
      </c>
      <c r="B40" s="4">
        <v>7.93</v>
      </c>
      <c r="C40" s="4">
        <v>3.25</v>
      </c>
      <c r="D40" s="4">
        <v>8.8000000000000007</v>
      </c>
      <c r="E40" s="4">
        <f t="shared" si="0"/>
        <v>19.98</v>
      </c>
    </row>
    <row r="41" spans="1:5" x14ac:dyDescent="0.25">
      <c r="A41" s="4">
        <f t="shared" ref="A41:A87" si="2">A40+1</f>
        <v>2012040</v>
      </c>
      <c r="B41" s="4">
        <v>7.3163999999999998</v>
      </c>
      <c r="C41" s="4">
        <v>3.75</v>
      </c>
      <c r="D41" s="4">
        <v>9.1999999999999993</v>
      </c>
      <c r="E41" s="4">
        <f t="shared" si="0"/>
        <v>20.266399999999997</v>
      </c>
    </row>
    <row r="42" spans="1:5" x14ac:dyDescent="0.25">
      <c r="A42" s="4">
        <f t="shared" si="2"/>
        <v>2012041</v>
      </c>
      <c r="B42" s="4">
        <v>7.86</v>
      </c>
      <c r="C42" s="4">
        <v>3.25</v>
      </c>
      <c r="D42" s="4">
        <v>8.8000000000000007</v>
      </c>
      <c r="E42" s="4">
        <f t="shared" si="0"/>
        <v>19.91</v>
      </c>
    </row>
    <row r="43" spans="1:5" x14ac:dyDescent="0.25">
      <c r="A43" s="4">
        <f t="shared" si="2"/>
        <v>2012042</v>
      </c>
      <c r="B43" s="4">
        <v>7.7759999999999998</v>
      </c>
      <c r="C43" s="4">
        <v>3.5</v>
      </c>
      <c r="D43" s="4">
        <v>9</v>
      </c>
      <c r="E43" s="4">
        <f t="shared" si="0"/>
        <v>20.276</v>
      </c>
    </row>
    <row r="44" spans="1:5" x14ac:dyDescent="0.25">
      <c r="A44" s="4">
        <f t="shared" si="2"/>
        <v>2012043</v>
      </c>
      <c r="B44" s="4">
        <v>8.0820000000000007</v>
      </c>
      <c r="C44" s="4">
        <v>4.25</v>
      </c>
      <c r="D44" s="4">
        <v>8.6</v>
      </c>
      <c r="E44" s="4">
        <f t="shared" si="0"/>
        <v>20.932000000000002</v>
      </c>
    </row>
    <row r="45" spans="1:5" x14ac:dyDescent="0.25">
      <c r="A45" s="4">
        <f t="shared" si="2"/>
        <v>2012044</v>
      </c>
      <c r="B45" s="4">
        <v>5.9020000000000001</v>
      </c>
      <c r="C45" s="4">
        <v>3.25</v>
      </c>
      <c r="D45" s="4">
        <v>9.6</v>
      </c>
      <c r="E45" s="4">
        <f t="shared" si="0"/>
        <v>18.752000000000002</v>
      </c>
    </row>
    <row r="46" spans="1:5" x14ac:dyDescent="0.25">
      <c r="A46" s="4">
        <f t="shared" si="2"/>
        <v>2012045</v>
      </c>
      <c r="B46" s="4">
        <v>7.9720000000000004</v>
      </c>
      <c r="C46" s="4">
        <v>4</v>
      </c>
      <c r="D46" s="4">
        <v>9</v>
      </c>
      <c r="E46" s="4">
        <f t="shared" si="0"/>
        <v>20.972000000000001</v>
      </c>
    </row>
    <row r="47" spans="1:5" x14ac:dyDescent="0.25">
      <c r="A47" s="4">
        <f t="shared" si="2"/>
        <v>2012046</v>
      </c>
      <c r="B47" s="4">
        <v>7.694</v>
      </c>
      <c r="C47" s="4">
        <v>3.75</v>
      </c>
      <c r="D47" s="4">
        <v>8.8000000000000007</v>
      </c>
      <c r="E47" s="4">
        <f t="shared" si="0"/>
        <v>20.244</v>
      </c>
    </row>
    <row r="48" spans="1:5" x14ac:dyDescent="0.25">
      <c r="A48" s="4">
        <f t="shared" si="2"/>
        <v>2012047</v>
      </c>
      <c r="B48" s="4">
        <v>8.1940000000000008</v>
      </c>
      <c r="C48" s="4">
        <v>3.75</v>
      </c>
      <c r="D48" s="4">
        <v>9.1999999999999993</v>
      </c>
      <c r="E48" s="4">
        <f t="shared" si="0"/>
        <v>21.143999999999998</v>
      </c>
    </row>
    <row r="49" spans="1:5" x14ac:dyDescent="0.25">
      <c r="A49" s="4">
        <f t="shared" si="2"/>
        <v>2012048</v>
      </c>
      <c r="B49" s="4">
        <v>7.86</v>
      </c>
      <c r="C49" s="4">
        <v>3.5</v>
      </c>
      <c r="D49" s="4">
        <v>9</v>
      </c>
      <c r="E49" s="4">
        <f t="shared" si="0"/>
        <v>20.36</v>
      </c>
    </row>
    <row r="50" spans="1:5" x14ac:dyDescent="0.25">
      <c r="A50" s="4">
        <f t="shared" si="2"/>
        <v>2012049</v>
      </c>
      <c r="B50" s="4">
        <v>8.0399999999999991</v>
      </c>
      <c r="C50" s="4">
        <v>4</v>
      </c>
      <c r="D50" s="4">
        <v>8.8000000000000007</v>
      </c>
      <c r="E50" s="4">
        <f t="shared" si="0"/>
        <v>20.84</v>
      </c>
    </row>
    <row r="51" spans="1:5" x14ac:dyDescent="0.25">
      <c r="A51" s="4">
        <f t="shared" si="2"/>
        <v>2012050</v>
      </c>
      <c r="B51" s="4">
        <v>7.694</v>
      </c>
      <c r="C51" s="4">
        <v>3.5</v>
      </c>
      <c r="D51" s="4">
        <v>8.8000000000000007</v>
      </c>
      <c r="E51" s="4">
        <f t="shared" si="0"/>
        <v>19.994</v>
      </c>
    </row>
    <row r="52" spans="1:5" x14ac:dyDescent="0.25">
      <c r="A52" s="4">
        <f t="shared" si="2"/>
        <v>2012051</v>
      </c>
      <c r="B52" s="4">
        <v>7.944</v>
      </c>
      <c r="C52" s="4">
        <v>4.5</v>
      </c>
      <c r="D52" s="4">
        <v>9.1999999999999993</v>
      </c>
      <c r="E52" s="4">
        <f t="shared" si="0"/>
        <v>21.643999999999998</v>
      </c>
    </row>
    <row r="53" spans="1:5" x14ac:dyDescent="0.25">
      <c r="A53" s="4">
        <f t="shared" si="2"/>
        <v>2012052</v>
      </c>
      <c r="B53" s="4">
        <v>7.944</v>
      </c>
      <c r="C53" s="4">
        <v>3.5</v>
      </c>
      <c r="D53" s="4">
        <v>9.6</v>
      </c>
      <c r="E53" s="4">
        <f t="shared" si="0"/>
        <v>21.043999999999997</v>
      </c>
    </row>
    <row r="54" spans="1:5" x14ac:dyDescent="0.25">
      <c r="A54" s="4">
        <f t="shared" si="2"/>
        <v>2012053</v>
      </c>
      <c r="B54" s="4">
        <v>6.9160000000000004</v>
      </c>
      <c r="C54" s="4">
        <v>3.25</v>
      </c>
      <c r="D54" s="4">
        <v>8.8000000000000007</v>
      </c>
      <c r="E54" s="4">
        <f t="shared" si="0"/>
        <v>18.966000000000001</v>
      </c>
    </row>
    <row r="55" spans="1:5" x14ac:dyDescent="0.25">
      <c r="A55" s="4">
        <f t="shared" si="2"/>
        <v>2012054</v>
      </c>
      <c r="B55" s="4">
        <v>7.93</v>
      </c>
      <c r="C55" s="4">
        <v>3.5</v>
      </c>
      <c r="D55" s="4">
        <v>8.8000000000000007</v>
      </c>
      <c r="E55" s="4">
        <f t="shared" si="0"/>
        <v>20.23</v>
      </c>
    </row>
    <row r="56" spans="1:5" x14ac:dyDescent="0.25">
      <c r="A56" s="4">
        <f t="shared" si="2"/>
        <v>2012055</v>
      </c>
      <c r="B56" s="4">
        <v>7.11</v>
      </c>
      <c r="C56" s="4">
        <v>3</v>
      </c>
      <c r="D56" s="4">
        <v>8.8000000000000007</v>
      </c>
      <c r="E56" s="4">
        <f t="shared" si="0"/>
        <v>18.91</v>
      </c>
    </row>
    <row r="57" spans="1:5" x14ac:dyDescent="0.25">
      <c r="A57" s="4">
        <f t="shared" si="2"/>
        <v>2012056</v>
      </c>
      <c r="B57" s="4">
        <v>6.36</v>
      </c>
      <c r="C57" s="4">
        <v>3.75</v>
      </c>
      <c r="D57" s="4">
        <v>7.8</v>
      </c>
      <c r="E57" s="4">
        <f t="shared" si="0"/>
        <v>17.91</v>
      </c>
    </row>
    <row r="58" spans="1:5" x14ac:dyDescent="0.25">
      <c r="A58" s="4">
        <f t="shared" si="2"/>
        <v>2012057</v>
      </c>
      <c r="B58" s="4">
        <v>7.9020000000000001</v>
      </c>
      <c r="C58" s="4">
        <v>3.75</v>
      </c>
      <c r="D58" s="4">
        <v>9.6</v>
      </c>
      <c r="E58" s="4">
        <f t="shared" si="0"/>
        <v>21.252000000000002</v>
      </c>
    </row>
    <row r="59" spans="1:5" x14ac:dyDescent="0.25">
      <c r="A59" s="4">
        <f t="shared" si="2"/>
        <v>2012058</v>
      </c>
      <c r="B59" s="4">
        <v>7.8460000000000001</v>
      </c>
      <c r="C59" s="4">
        <v>3.75</v>
      </c>
      <c r="D59" s="4">
        <v>8.4</v>
      </c>
      <c r="E59" s="4">
        <f t="shared" si="0"/>
        <v>19.996000000000002</v>
      </c>
    </row>
    <row r="60" spans="1:5" x14ac:dyDescent="0.25">
      <c r="A60" s="4">
        <f t="shared" si="2"/>
        <v>2012059</v>
      </c>
      <c r="B60" s="4">
        <v>4.3879999999999999</v>
      </c>
      <c r="C60" s="4">
        <v>4</v>
      </c>
      <c r="D60" s="4">
        <v>9.4</v>
      </c>
      <c r="E60" s="4">
        <f t="shared" si="0"/>
        <v>17.788</v>
      </c>
    </row>
    <row r="61" spans="1:5" x14ac:dyDescent="0.25">
      <c r="A61" s="4">
        <f t="shared" si="2"/>
        <v>2012060</v>
      </c>
      <c r="B61" s="4">
        <v>7.93</v>
      </c>
      <c r="C61" s="4">
        <v>3.75</v>
      </c>
      <c r="D61" s="4">
        <v>8.8000000000000007</v>
      </c>
      <c r="E61" s="4">
        <f t="shared" si="0"/>
        <v>20.48</v>
      </c>
    </row>
    <row r="62" spans="1:5" x14ac:dyDescent="0.25">
      <c r="A62" s="4">
        <f t="shared" si="2"/>
        <v>2012061</v>
      </c>
      <c r="B62" s="4">
        <v>7.86</v>
      </c>
      <c r="C62" s="4">
        <v>3.75</v>
      </c>
      <c r="D62" s="4">
        <v>9.1999999999999993</v>
      </c>
      <c r="E62" s="4">
        <f t="shared" si="0"/>
        <v>20.81</v>
      </c>
    </row>
    <row r="63" spans="1:5" x14ac:dyDescent="0.25">
      <c r="A63" s="4">
        <f t="shared" si="2"/>
        <v>2012062</v>
      </c>
      <c r="B63" s="4">
        <v>8.1240000000000006</v>
      </c>
      <c r="C63" s="4">
        <v>3.75</v>
      </c>
      <c r="D63" s="4">
        <v>9.6</v>
      </c>
      <c r="E63" s="4">
        <f t="shared" si="0"/>
        <v>21.474</v>
      </c>
    </row>
    <row r="64" spans="1:5" x14ac:dyDescent="0.25">
      <c r="A64" s="4">
        <f t="shared" si="2"/>
        <v>2012063</v>
      </c>
      <c r="B64" s="4">
        <v>7.8460000000000001</v>
      </c>
      <c r="C64" s="4">
        <v>4</v>
      </c>
      <c r="D64" s="4">
        <v>9.4</v>
      </c>
      <c r="E64" s="4">
        <f t="shared" si="0"/>
        <v>21.246000000000002</v>
      </c>
    </row>
    <row r="65" spans="1:5" x14ac:dyDescent="0.25">
      <c r="A65" s="4">
        <f t="shared" si="2"/>
        <v>2012064</v>
      </c>
      <c r="B65" s="4">
        <v>8.0820000000000007</v>
      </c>
      <c r="C65" s="4">
        <v>3.25</v>
      </c>
      <c r="D65" s="4">
        <v>7.8</v>
      </c>
      <c r="E65" s="4">
        <f t="shared" si="0"/>
        <v>19.132000000000001</v>
      </c>
    </row>
    <row r="66" spans="1:5" x14ac:dyDescent="0.25">
      <c r="A66" s="4">
        <f t="shared" si="2"/>
        <v>2012065</v>
      </c>
      <c r="B66" s="4">
        <v>8.0399999999999991</v>
      </c>
      <c r="C66" s="4">
        <v>3.5</v>
      </c>
      <c r="D66" s="4">
        <v>9.1999999999999993</v>
      </c>
      <c r="E66" s="4">
        <f t="shared" si="0"/>
        <v>20.74</v>
      </c>
    </row>
    <row r="67" spans="1:5" x14ac:dyDescent="0.25">
      <c r="A67" s="4">
        <f t="shared" si="2"/>
        <v>2012066</v>
      </c>
      <c r="B67" s="4">
        <v>7.7759999999999998</v>
      </c>
      <c r="C67" s="4">
        <v>4.25</v>
      </c>
      <c r="D67" s="4">
        <v>9.4</v>
      </c>
      <c r="E67" s="4">
        <f t="shared" ref="E67:E87" si="3">B67+C67+D67</f>
        <v>21.426000000000002</v>
      </c>
    </row>
    <row r="68" spans="1:5" x14ac:dyDescent="0.25">
      <c r="A68" s="4">
        <f t="shared" si="2"/>
        <v>2012067</v>
      </c>
      <c r="B68" s="4">
        <v>7.9020000000000001</v>
      </c>
      <c r="C68" s="4">
        <v>3</v>
      </c>
      <c r="D68" s="4">
        <v>7.8</v>
      </c>
      <c r="E68" s="4">
        <f t="shared" si="3"/>
        <v>18.702000000000002</v>
      </c>
    </row>
    <row r="69" spans="1:5" x14ac:dyDescent="0.25">
      <c r="A69" s="4">
        <f t="shared" si="2"/>
        <v>2012068</v>
      </c>
      <c r="B69" s="4">
        <v>7.86</v>
      </c>
      <c r="C69" s="4">
        <v>4</v>
      </c>
      <c r="D69" s="4">
        <v>9.4</v>
      </c>
      <c r="E69" s="4">
        <f t="shared" si="3"/>
        <v>21.259999999999998</v>
      </c>
    </row>
    <row r="70" spans="1:5" x14ac:dyDescent="0.25">
      <c r="A70" s="4">
        <f t="shared" si="2"/>
        <v>2012069</v>
      </c>
      <c r="B70" s="4">
        <v>6.944</v>
      </c>
      <c r="C70" s="4">
        <v>2</v>
      </c>
      <c r="D70" s="4">
        <v>8.8000000000000007</v>
      </c>
      <c r="E70" s="4">
        <f t="shared" si="3"/>
        <v>17.744</v>
      </c>
    </row>
    <row r="71" spans="1:5" x14ac:dyDescent="0.25">
      <c r="A71" s="4">
        <f t="shared" si="2"/>
        <v>2012070</v>
      </c>
      <c r="B71" s="4">
        <v>7.8179999999999996</v>
      </c>
      <c r="C71" s="4">
        <v>4</v>
      </c>
      <c r="D71" s="4">
        <v>9.4</v>
      </c>
      <c r="E71" s="4">
        <f t="shared" si="3"/>
        <v>21.218</v>
      </c>
    </row>
    <row r="72" spans="1:5" x14ac:dyDescent="0.25">
      <c r="A72" s="4">
        <f t="shared" si="2"/>
        <v>2012071</v>
      </c>
      <c r="B72" s="4">
        <v>8.1940000000000008</v>
      </c>
      <c r="C72" s="4">
        <v>3.75</v>
      </c>
      <c r="D72" s="4">
        <v>9.6</v>
      </c>
      <c r="E72" s="4">
        <f t="shared" si="3"/>
        <v>21.544</v>
      </c>
    </row>
    <row r="73" spans="1:5" x14ac:dyDescent="0.25">
      <c r="A73" s="4">
        <f t="shared" si="2"/>
        <v>2012072</v>
      </c>
      <c r="B73" s="4">
        <v>7.68</v>
      </c>
      <c r="C73" s="4">
        <v>3.5</v>
      </c>
      <c r="D73" s="4">
        <v>9</v>
      </c>
      <c r="E73" s="4">
        <f t="shared" si="3"/>
        <v>20.18</v>
      </c>
    </row>
    <row r="74" spans="1:5" x14ac:dyDescent="0.25">
      <c r="A74" s="4">
        <f t="shared" si="2"/>
        <v>2012073</v>
      </c>
      <c r="B74" s="4">
        <v>6.9160000000000004</v>
      </c>
      <c r="C74" s="4">
        <v>3</v>
      </c>
      <c r="D74" s="4">
        <v>8.6</v>
      </c>
      <c r="E74" s="4">
        <f t="shared" si="3"/>
        <v>18.515999999999998</v>
      </c>
    </row>
    <row r="75" spans="1:5" x14ac:dyDescent="0.25">
      <c r="A75" s="4">
        <f t="shared" si="2"/>
        <v>2012074</v>
      </c>
      <c r="B75" s="4">
        <v>7.93</v>
      </c>
      <c r="C75" s="4">
        <v>3.25</v>
      </c>
      <c r="D75" s="4">
        <v>8.6</v>
      </c>
      <c r="E75" s="4">
        <f t="shared" si="3"/>
        <v>19.78</v>
      </c>
    </row>
    <row r="76" spans="1:5" x14ac:dyDescent="0.25">
      <c r="A76" s="4">
        <f t="shared" si="2"/>
        <v>2012075</v>
      </c>
      <c r="B76" s="4">
        <v>5.7359999999999998</v>
      </c>
      <c r="C76" s="4">
        <v>3.25</v>
      </c>
      <c r="D76" s="4">
        <v>8.6</v>
      </c>
      <c r="E76" s="4">
        <f t="shared" si="3"/>
        <v>17.585999999999999</v>
      </c>
    </row>
    <row r="77" spans="1:5" x14ac:dyDescent="0.25">
      <c r="A77" s="4">
        <f t="shared" si="2"/>
        <v>2012076</v>
      </c>
      <c r="B77" s="4">
        <v>6.2220000000000004</v>
      </c>
      <c r="C77" s="4">
        <v>2</v>
      </c>
      <c r="D77" s="4">
        <v>8.8000000000000007</v>
      </c>
      <c r="E77" s="4">
        <f t="shared" si="3"/>
        <v>17.022000000000002</v>
      </c>
    </row>
    <row r="78" spans="1:5" x14ac:dyDescent="0.25">
      <c r="A78" s="4">
        <f t="shared" si="2"/>
        <v>2012077</v>
      </c>
      <c r="B78" s="4">
        <v>2.46</v>
      </c>
      <c r="C78" s="4">
        <v>0</v>
      </c>
      <c r="D78" s="4">
        <v>9.4</v>
      </c>
      <c r="E78" s="4">
        <f t="shared" si="3"/>
        <v>11.86</v>
      </c>
    </row>
    <row r="79" spans="1:5" x14ac:dyDescent="0.25">
      <c r="A79" s="4">
        <f t="shared" si="2"/>
        <v>2012078</v>
      </c>
      <c r="B79" s="4">
        <v>8.0540000000000003</v>
      </c>
      <c r="C79" s="4">
        <v>3.75</v>
      </c>
      <c r="D79" s="4">
        <v>9.1999999999999993</v>
      </c>
      <c r="E79" s="4">
        <f t="shared" si="3"/>
        <v>21.003999999999998</v>
      </c>
    </row>
    <row r="80" spans="1:5" x14ac:dyDescent="0.25">
      <c r="A80" s="4">
        <f t="shared" si="2"/>
        <v>2012079</v>
      </c>
      <c r="B80" s="4">
        <v>7.8179999999999996</v>
      </c>
      <c r="C80" s="4">
        <v>3.75</v>
      </c>
      <c r="D80" s="4">
        <v>9.6</v>
      </c>
      <c r="E80" s="4">
        <f t="shared" si="3"/>
        <v>21.167999999999999</v>
      </c>
    </row>
    <row r="81" spans="1:5" x14ac:dyDescent="0.25">
      <c r="A81" s="4">
        <f t="shared" si="2"/>
        <v>2012080</v>
      </c>
      <c r="B81" s="4">
        <v>8.0679999999999996</v>
      </c>
      <c r="C81" s="4">
        <v>3.5</v>
      </c>
      <c r="D81" s="4">
        <v>9.1999999999999993</v>
      </c>
      <c r="E81" s="4">
        <f t="shared" si="3"/>
        <v>20.768000000000001</v>
      </c>
    </row>
    <row r="82" spans="1:5" x14ac:dyDescent="0.25">
      <c r="A82" s="4">
        <f t="shared" si="2"/>
        <v>2012081</v>
      </c>
      <c r="B82" s="4">
        <v>7.8739999999999997</v>
      </c>
      <c r="C82" s="4">
        <v>3.75</v>
      </c>
      <c r="D82" s="4">
        <v>7</v>
      </c>
      <c r="E82" s="4">
        <f t="shared" si="3"/>
        <v>18.623999999999999</v>
      </c>
    </row>
    <row r="83" spans="1:5" x14ac:dyDescent="0.25">
      <c r="A83" s="4">
        <f t="shared" si="2"/>
        <v>2012082</v>
      </c>
      <c r="B83" s="4">
        <v>7.6520000000000001</v>
      </c>
      <c r="C83" s="4">
        <v>3.5</v>
      </c>
      <c r="D83" s="4">
        <v>9</v>
      </c>
      <c r="E83" s="4">
        <f t="shared" si="3"/>
        <v>20.152000000000001</v>
      </c>
    </row>
    <row r="84" spans="1:5" x14ac:dyDescent="0.25">
      <c r="A84" s="4">
        <f t="shared" si="2"/>
        <v>2012083</v>
      </c>
      <c r="B84" s="4">
        <v>7.8879999999999999</v>
      </c>
      <c r="C84" s="4">
        <v>4</v>
      </c>
      <c r="D84" s="4">
        <v>9.4</v>
      </c>
      <c r="E84" s="4">
        <f t="shared" si="3"/>
        <v>21.288</v>
      </c>
    </row>
    <row r="85" spans="1:5" x14ac:dyDescent="0.25">
      <c r="A85" s="4">
        <f t="shared" si="2"/>
        <v>2012084</v>
      </c>
      <c r="B85" s="4">
        <v>7.7220000000000004</v>
      </c>
      <c r="C85" s="4">
        <v>2.5</v>
      </c>
      <c r="D85" s="4">
        <v>7.8</v>
      </c>
      <c r="E85" s="4">
        <f t="shared" si="3"/>
        <v>18.022000000000002</v>
      </c>
    </row>
    <row r="86" spans="1:5" x14ac:dyDescent="0.25">
      <c r="A86" s="4">
        <f t="shared" si="2"/>
        <v>2012085</v>
      </c>
      <c r="B86" s="4">
        <v>0</v>
      </c>
      <c r="C86" s="4">
        <v>0</v>
      </c>
      <c r="D86" s="4">
        <v>0</v>
      </c>
      <c r="E86" s="4">
        <f t="shared" si="3"/>
        <v>0</v>
      </c>
    </row>
    <row r="87" spans="1:5" x14ac:dyDescent="0.25">
      <c r="A87" s="4">
        <f t="shared" si="2"/>
        <v>2012086</v>
      </c>
      <c r="B87" s="4">
        <v>2.4020000000000001</v>
      </c>
      <c r="C87" s="4">
        <v>0</v>
      </c>
      <c r="D87" s="4">
        <v>9.4</v>
      </c>
      <c r="E87" s="4">
        <f t="shared" si="3"/>
        <v>11.802</v>
      </c>
    </row>
    <row r="88" spans="1:5" x14ac:dyDescent="0.25">
      <c r="A88" s="5"/>
    </row>
    <row r="89" spans="1:5" x14ac:dyDescent="0.25">
      <c r="A89" s="5"/>
    </row>
    <row r="90" spans="1:5" x14ac:dyDescent="0.25">
      <c r="A90" s="5"/>
    </row>
    <row r="91" spans="1:5" x14ac:dyDescent="0.25">
      <c r="A91" s="5"/>
    </row>
    <row r="92" spans="1:5" x14ac:dyDescent="0.25">
      <c r="A92" s="5"/>
    </row>
    <row r="93" spans="1:5" x14ac:dyDescent="0.25">
      <c r="A93" s="5"/>
    </row>
    <row r="94" spans="1:5" x14ac:dyDescent="0.25">
      <c r="A94" s="5"/>
    </row>
    <row r="95" spans="1:5" x14ac:dyDescent="0.25">
      <c r="A95" s="5"/>
    </row>
    <row r="96" spans="1:5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E23" sqref="E23"/>
    </sheetView>
  </sheetViews>
  <sheetFormatPr defaultColWidth="10.25" defaultRowHeight="15.75" x14ac:dyDescent="0.25"/>
  <sheetData>
    <row r="1" spans="1:3" x14ac:dyDescent="0.25">
      <c r="A1" t="s">
        <v>1</v>
      </c>
      <c r="B1" s="2" t="s">
        <v>14</v>
      </c>
      <c r="C1" s="2" t="s">
        <v>2</v>
      </c>
    </row>
    <row r="2" spans="1:3" x14ac:dyDescent="0.25">
      <c r="A2">
        <v>2012001</v>
      </c>
      <c r="B2" s="2">
        <v>0</v>
      </c>
      <c r="C2" s="2"/>
    </row>
    <row r="3" spans="1:3" x14ac:dyDescent="0.25">
      <c r="A3">
        <v>2012002</v>
      </c>
      <c r="B3" s="2">
        <v>0</v>
      </c>
      <c r="C3" s="2"/>
    </row>
    <row r="4" spans="1:3" x14ac:dyDescent="0.25">
      <c r="A4">
        <v>2012003</v>
      </c>
      <c r="B4" s="2">
        <v>27.5</v>
      </c>
      <c r="C4" s="2"/>
    </row>
    <row r="5" spans="1:3" x14ac:dyDescent="0.25">
      <c r="A5">
        <v>2012004</v>
      </c>
      <c r="B5" s="2">
        <v>54.166666666666664</v>
      </c>
      <c r="C5" s="2"/>
    </row>
    <row r="6" spans="1:3" x14ac:dyDescent="0.25">
      <c r="A6">
        <v>2012005</v>
      </c>
      <c r="B6" s="2">
        <v>26.666666666666668</v>
      </c>
      <c r="C6" s="2"/>
    </row>
    <row r="7" spans="1:3" x14ac:dyDescent="0.25">
      <c r="A7">
        <v>2012006</v>
      </c>
      <c r="B7" s="2">
        <v>36.666666666666664</v>
      </c>
      <c r="C7" s="2"/>
    </row>
    <row r="8" spans="1:3" x14ac:dyDescent="0.25">
      <c r="A8">
        <v>2012007</v>
      </c>
      <c r="B8" s="2">
        <v>10.833333333333334</v>
      </c>
      <c r="C8" s="2"/>
    </row>
    <row r="9" spans="1:3" x14ac:dyDescent="0.25">
      <c r="A9">
        <v>2012008</v>
      </c>
      <c r="B9" s="2">
        <v>28.333333333333332</v>
      </c>
      <c r="C9" s="2"/>
    </row>
    <row r="10" spans="1:3" x14ac:dyDescent="0.25">
      <c r="A10">
        <v>2012009</v>
      </c>
      <c r="B10" s="2">
        <v>12.5</v>
      </c>
      <c r="C10" s="2"/>
    </row>
    <row r="11" spans="1:3" x14ac:dyDescent="0.25">
      <c r="A11">
        <v>2012010</v>
      </c>
      <c r="B11" s="2">
        <v>32.5</v>
      </c>
      <c r="C11" s="2"/>
    </row>
    <row r="12" spans="1:3" x14ac:dyDescent="0.25">
      <c r="A12">
        <v>2012011</v>
      </c>
      <c r="B12" s="2">
        <v>28.333333333333332</v>
      </c>
      <c r="C12" s="2"/>
    </row>
    <row r="13" spans="1:3" x14ac:dyDescent="0.25">
      <c r="A13">
        <v>2012012</v>
      </c>
      <c r="B13" s="2">
        <v>19.166666666666668</v>
      </c>
      <c r="C13" s="2"/>
    </row>
    <row r="14" spans="1:3" x14ac:dyDescent="0.25">
      <c r="A14">
        <v>2012013</v>
      </c>
      <c r="B14" s="2">
        <v>23.333333333333332</v>
      </c>
      <c r="C14" s="2"/>
    </row>
    <row r="15" spans="1:3" x14ac:dyDescent="0.25">
      <c r="A15">
        <v>2012014</v>
      </c>
      <c r="B15" s="2">
        <v>15.833333333333334</v>
      </c>
      <c r="C15" s="2"/>
    </row>
    <row r="16" spans="1:3" x14ac:dyDescent="0.25">
      <c r="A16">
        <v>2012015</v>
      </c>
      <c r="B16" s="2">
        <v>10</v>
      </c>
      <c r="C16" s="2"/>
    </row>
    <row r="17" spans="1:3" x14ac:dyDescent="0.25">
      <c r="A17">
        <v>2012016</v>
      </c>
      <c r="B17" s="2">
        <v>0</v>
      </c>
      <c r="C17" s="2"/>
    </row>
    <row r="18" spans="1:3" x14ac:dyDescent="0.25">
      <c r="A18">
        <v>2012017</v>
      </c>
      <c r="B18" s="2">
        <v>30</v>
      </c>
      <c r="C18" s="2"/>
    </row>
    <row r="19" spans="1:3" x14ac:dyDescent="0.25">
      <c r="A19">
        <v>2012018</v>
      </c>
      <c r="B19" s="2">
        <v>26.666666666666668</v>
      </c>
      <c r="C19" s="2"/>
    </row>
    <row r="20" spans="1:3" x14ac:dyDescent="0.25">
      <c r="A20">
        <v>2012019</v>
      </c>
      <c r="B20" s="2">
        <v>29.166666666666668</v>
      </c>
      <c r="C20" s="2"/>
    </row>
    <row r="21" spans="1:3" x14ac:dyDescent="0.25">
      <c r="A21">
        <v>2012020</v>
      </c>
      <c r="B21" s="2">
        <v>47.5</v>
      </c>
      <c r="C21" s="2"/>
    </row>
    <row r="22" spans="1:3" x14ac:dyDescent="0.25">
      <c r="A22">
        <v>2012021</v>
      </c>
      <c r="B22" s="2">
        <v>30.833333333333332</v>
      </c>
      <c r="C22" s="2"/>
    </row>
    <row r="23" spans="1:3" x14ac:dyDescent="0.25">
      <c r="A23">
        <v>2012022</v>
      </c>
      <c r="B23" s="2">
        <v>22.5</v>
      </c>
      <c r="C23" s="2"/>
    </row>
    <row r="24" spans="1:3" x14ac:dyDescent="0.25">
      <c r="A24">
        <v>2012023</v>
      </c>
      <c r="B24" s="2">
        <v>29.166666666666668</v>
      </c>
      <c r="C24" s="2"/>
    </row>
    <row r="25" spans="1:3" x14ac:dyDescent="0.25">
      <c r="A25">
        <v>2012024</v>
      </c>
      <c r="B25" s="2">
        <v>30</v>
      </c>
      <c r="C25" s="2"/>
    </row>
    <row r="26" spans="1:3" x14ac:dyDescent="0.25">
      <c r="A26">
        <v>2012025</v>
      </c>
      <c r="B26" s="2">
        <v>16.666666666666668</v>
      </c>
      <c r="C26" s="2"/>
    </row>
    <row r="27" spans="1:3" x14ac:dyDescent="0.25">
      <c r="A27">
        <v>2012026</v>
      </c>
      <c r="B27" s="2">
        <v>72.5</v>
      </c>
      <c r="C27" s="2"/>
    </row>
    <row r="28" spans="1:3" x14ac:dyDescent="0.25">
      <c r="A28">
        <v>2012027</v>
      </c>
      <c r="B28" s="2">
        <v>31.666666666666668</v>
      </c>
      <c r="C28" s="2"/>
    </row>
    <row r="29" spans="1:3" x14ac:dyDescent="0.25">
      <c r="A29">
        <v>2012028</v>
      </c>
      <c r="B29" s="2">
        <v>24.166666666666668</v>
      </c>
      <c r="C29" s="2"/>
    </row>
    <row r="30" spans="1:3" x14ac:dyDescent="0.25">
      <c r="A30">
        <v>2012029</v>
      </c>
      <c r="B30" s="2">
        <v>21.666666666666668</v>
      </c>
      <c r="C30" s="2"/>
    </row>
    <row r="31" spans="1:3" x14ac:dyDescent="0.25">
      <c r="A31">
        <v>2012030</v>
      </c>
      <c r="B31" s="2">
        <v>50.833333333333336</v>
      </c>
      <c r="C31" s="2"/>
    </row>
    <row r="32" spans="1:3" x14ac:dyDescent="0.25">
      <c r="A32">
        <v>2012031</v>
      </c>
      <c r="B32" s="2">
        <v>14.166666666666666</v>
      </c>
      <c r="C32" s="2"/>
    </row>
    <row r="33" spans="1:3" x14ac:dyDescent="0.25">
      <c r="A33">
        <v>2012032</v>
      </c>
      <c r="B33" s="2">
        <v>23.333333333333332</v>
      </c>
      <c r="C33" s="2"/>
    </row>
    <row r="34" spans="1:3" x14ac:dyDescent="0.25">
      <c r="A34">
        <v>2012033</v>
      </c>
      <c r="B34" s="2">
        <v>27.5</v>
      </c>
      <c r="C34" s="2"/>
    </row>
    <row r="35" spans="1:3" x14ac:dyDescent="0.25">
      <c r="A35">
        <v>2012034</v>
      </c>
      <c r="B35" s="2">
        <v>22.5</v>
      </c>
      <c r="C35" s="2"/>
    </row>
    <row r="36" spans="1:3" x14ac:dyDescent="0.25">
      <c r="A36">
        <v>2012035</v>
      </c>
      <c r="B36" s="2">
        <v>37.5</v>
      </c>
      <c r="C36" s="2"/>
    </row>
    <row r="37" spans="1:3" x14ac:dyDescent="0.25">
      <c r="A37">
        <v>2012036</v>
      </c>
      <c r="B37" s="2">
        <v>48.333333333333336</v>
      </c>
      <c r="C37" s="2"/>
    </row>
    <row r="38" spans="1:3" x14ac:dyDescent="0.25">
      <c r="A38">
        <v>2012037</v>
      </c>
      <c r="B38" s="2">
        <v>49.166666666666664</v>
      </c>
      <c r="C38" s="2"/>
    </row>
    <row r="39" spans="1:3" x14ac:dyDescent="0.25">
      <c r="A39">
        <v>2012038</v>
      </c>
      <c r="B39" s="2">
        <v>18.333333333333332</v>
      </c>
      <c r="C39" s="2"/>
    </row>
    <row r="40" spans="1:3" x14ac:dyDescent="0.25">
      <c r="A40">
        <v>2012039</v>
      </c>
      <c r="B40" s="2">
        <v>26.666666666666668</v>
      </c>
      <c r="C40" s="2"/>
    </row>
    <row r="41" spans="1:3" x14ac:dyDescent="0.25">
      <c r="A41">
        <v>2012040</v>
      </c>
      <c r="B41" s="2">
        <v>9.1666666666666661</v>
      </c>
      <c r="C41" s="2"/>
    </row>
    <row r="42" spans="1:3" x14ac:dyDescent="0.25">
      <c r="A42">
        <v>2012041</v>
      </c>
      <c r="B42" s="2">
        <v>19.166666666666668</v>
      </c>
      <c r="C42" s="2"/>
    </row>
    <row r="43" spans="1:3" x14ac:dyDescent="0.25">
      <c r="A43">
        <v>2012042</v>
      </c>
      <c r="B43" s="2">
        <v>24.166666666666668</v>
      </c>
      <c r="C43" s="2"/>
    </row>
    <row r="44" spans="1:3" x14ac:dyDescent="0.25">
      <c r="A44">
        <v>2012043</v>
      </c>
      <c r="B44" s="2">
        <v>16.666666666666668</v>
      </c>
      <c r="C44" s="2"/>
    </row>
    <row r="45" spans="1:3" x14ac:dyDescent="0.25">
      <c r="A45">
        <v>2012044</v>
      </c>
      <c r="B45" s="2">
        <v>27.5</v>
      </c>
      <c r="C45" s="2"/>
    </row>
    <row r="46" spans="1:3" x14ac:dyDescent="0.25">
      <c r="A46">
        <v>2012045</v>
      </c>
      <c r="B46" s="2">
        <v>29.166666666666668</v>
      </c>
      <c r="C46" s="2"/>
    </row>
    <row r="47" spans="1:3" x14ac:dyDescent="0.25">
      <c r="A47">
        <v>2012046</v>
      </c>
      <c r="B47" s="2">
        <v>33.333333333333336</v>
      </c>
      <c r="C47" s="2"/>
    </row>
    <row r="48" spans="1:3" x14ac:dyDescent="0.25">
      <c r="A48">
        <v>2012047</v>
      </c>
      <c r="B48" s="2">
        <v>35.833333333333336</v>
      </c>
      <c r="C48" s="2"/>
    </row>
    <row r="49" spans="1:3" x14ac:dyDescent="0.25">
      <c r="A49">
        <v>2012048</v>
      </c>
      <c r="B49" s="2">
        <v>28.333333333333332</v>
      </c>
      <c r="C49" s="2"/>
    </row>
    <row r="50" spans="1:3" x14ac:dyDescent="0.25">
      <c r="A50">
        <v>2012049</v>
      </c>
      <c r="B50" s="2">
        <v>54.166666666666664</v>
      </c>
      <c r="C50" s="2"/>
    </row>
    <row r="51" spans="1:3" x14ac:dyDescent="0.25">
      <c r="A51">
        <v>2012050</v>
      </c>
      <c r="B51" s="2">
        <v>34.166666666666664</v>
      </c>
      <c r="C51" s="2"/>
    </row>
    <row r="52" spans="1:3" x14ac:dyDescent="0.25">
      <c r="A52">
        <v>2012051</v>
      </c>
      <c r="B52" s="2">
        <v>39.166666666666664</v>
      </c>
      <c r="C52" s="2"/>
    </row>
    <row r="53" spans="1:3" x14ac:dyDescent="0.25">
      <c r="A53">
        <v>2012052</v>
      </c>
      <c r="B53" s="2">
        <v>69.166666666666671</v>
      </c>
      <c r="C53" s="2"/>
    </row>
    <row r="54" spans="1:3" x14ac:dyDescent="0.25">
      <c r="A54">
        <v>2012053</v>
      </c>
      <c r="B54" s="2">
        <v>29.166666666666668</v>
      </c>
      <c r="C54" s="2"/>
    </row>
    <row r="55" spans="1:3" x14ac:dyDescent="0.25">
      <c r="A55">
        <v>2012054</v>
      </c>
      <c r="B55" s="2">
        <v>17.5</v>
      </c>
      <c r="C55" s="2"/>
    </row>
    <row r="56" spans="1:3" x14ac:dyDescent="0.25">
      <c r="A56">
        <v>2012055</v>
      </c>
      <c r="B56" s="2">
        <v>30.833333333333332</v>
      </c>
      <c r="C56" s="2"/>
    </row>
    <row r="57" spans="1:3" x14ac:dyDescent="0.25">
      <c r="A57">
        <v>2012056</v>
      </c>
      <c r="B57" s="2">
        <v>24.166666666666668</v>
      </c>
      <c r="C57" s="2"/>
    </row>
    <row r="58" spans="1:3" x14ac:dyDescent="0.25">
      <c r="A58">
        <v>2012057</v>
      </c>
      <c r="B58" s="2">
        <v>32.5</v>
      </c>
      <c r="C58" s="2"/>
    </row>
    <row r="59" spans="1:3" x14ac:dyDescent="0.25">
      <c r="A59">
        <v>2012058</v>
      </c>
      <c r="B59" s="2">
        <v>11.666666666666666</v>
      </c>
      <c r="C59" s="2"/>
    </row>
    <row r="60" spans="1:3" x14ac:dyDescent="0.25">
      <c r="A60">
        <v>2012059</v>
      </c>
      <c r="B60" s="2">
        <v>18.333333333333332</v>
      </c>
      <c r="C60" s="2"/>
    </row>
    <row r="61" spans="1:3" x14ac:dyDescent="0.25">
      <c r="A61">
        <v>2012060</v>
      </c>
      <c r="B61" s="2">
        <v>26.666666666666668</v>
      </c>
      <c r="C61" s="2"/>
    </row>
    <row r="62" spans="1:3" x14ac:dyDescent="0.25">
      <c r="A62">
        <v>2012061</v>
      </c>
      <c r="B62" s="2">
        <v>86.666666666666671</v>
      </c>
      <c r="C62" s="2"/>
    </row>
    <row r="63" spans="1:3" x14ac:dyDescent="0.25">
      <c r="A63">
        <v>2012062</v>
      </c>
      <c r="B63" s="2">
        <v>15.833333333333334</v>
      </c>
      <c r="C63" s="2"/>
    </row>
    <row r="64" spans="1:3" x14ac:dyDescent="0.25">
      <c r="A64">
        <v>2012063</v>
      </c>
      <c r="B64" s="2">
        <v>44.166666666666664</v>
      </c>
      <c r="C64" s="2"/>
    </row>
    <row r="65" spans="1:3" x14ac:dyDescent="0.25">
      <c r="A65">
        <v>2012064</v>
      </c>
      <c r="B65" s="2">
        <v>45.833333333333336</v>
      </c>
      <c r="C65" s="2"/>
    </row>
    <row r="66" spans="1:3" x14ac:dyDescent="0.25">
      <c r="A66">
        <v>2012065</v>
      </c>
      <c r="B66" s="2">
        <v>33.333333333333336</v>
      </c>
      <c r="C66" s="2"/>
    </row>
    <row r="67" spans="1:3" x14ac:dyDescent="0.25">
      <c r="A67">
        <v>2012066</v>
      </c>
      <c r="B67" s="2">
        <v>32.5</v>
      </c>
      <c r="C67" s="2"/>
    </row>
    <row r="68" spans="1:3" x14ac:dyDescent="0.25">
      <c r="A68">
        <v>2012067</v>
      </c>
      <c r="B68" s="2">
        <v>20.833333333333332</v>
      </c>
      <c r="C68" s="2"/>
    </row>
    <row r="69" spans="1:3" x14ac:dyDescent="0.25">
      <c r="A69">
        <v>2012068</v>
      </c>
      <c r="B69" s="2">
        <v>31.666666666666668</v>
      </c>
      <c r="C69" s="2"/>
    </row>
    <row r="70" spans="1:3" x14ac:dyDescent="0.25">
      <c r="A70">
        <v>2012069</v>
      </c>
      <c r="B70" s="2">
        <v>29.166666666666668</v>
      </c>
      <c r="C70" s="2"/>
    </row>
    <row r="71" spans="1:3" x14ac:dyDescent="0.25">
      <c r="A71">
        <v>2012070</v>
      </c>
      <c r="B71" s="2">
        <v>30.833333333333332</v>
      </c>
      <c r="C71" s="2"/>
    </row>
    <row r="72" spans="1:3" x14ac:dyDescent="0.25">
      <c r="A72">
        <v>2012071</v>
      </c>
      <c r="B72" s="2">
        <v>39.166666666666664</v>
      </c>
      <c r="C72" s="2"/>
    </row>
    <row r="73" spans="1:3" x14ac:dyDescent="0.25">
      <c r="A73">
        <v>2012072</v>
      </c>
      <c r="B73" s="2">
        <v>14.166666666666666</v>
      </c>
      <c r="C73" s="2"/>
    </row>
    <row r="74" spans="1:3" x14ac:dyDescent="0.25">
      <c r="A74">
        <v>2012073</v>
      </c>
      <c r="B74" s="2">
        <v>25</v>
      </c>
      <c r="C74" s="2"/>
    </row>
    <row r="75" spans="1:3" x14ac:dyDescent="0.25">
      <c r="A75">
        <v>2012074</v>
      </c>
      <c r="B75" s="2">
        <v>23.333333333333332</v>
      </c>
      <c r="C75" s="2"/>
    </row>
    <row r="76" spans="1:3" x14ac:dyDescent="0.25">
      <c r="A76">
        <v>2012075</v>
      </c>
      <c r="B76" s="2">
        <v>25</v>
      </c>
      <c r="C76" s="2"/>
    </row>
    <row r="77" spans="1:3" x14ac:dyDescent="0.25">
      <c r="A77">
        <v>2012076</v>
      </c>
      <c r="B77" s="2">
        <v>12.5</v>
      </c>
      <c r="C77" s="2"/>
    </row>
    <row r="78" spans="1:3" x14ac:dyDescent="0.25">
      <c r="A78">
        <v>2012077</v>
      </c>
      <c r="B78" s="2">
        <v>0</v>
      </c>
      <c r="C78" s="2"/>
    </row>
    <row r="79" spans="1:3" x14ac:dyDescent="0.25">
      <c r="A79">
        <v>2012078</v>
      </c>
      <c r="B79" s="2">
        <v>10.833333333333334</v>
      </c>
      <c r="C79" s="2"/>
    </row>
    <row r="80" spans="1:3" x14ac:dyDescent="0.25">
      <c r="A80">
        <v>2012079</v>
      </c>
      <c r="B80" s="2">
        <v>30.833333333333332</v>
      </c>
      <c r="C80" s="2"/>
    </row>
    <row r="81" spans="1:3" x14ac:dyDescent="0.25">
      <c r="A81">
        <v>2012080</v>
      </c>
      <c r="B81" s="2">
        <v>12.5</v>
      </c>
      <c r="C81" s="2"/>
    </row>
    <row r="82" spans="1:3" x14ac:dyDescent="0.25">
      <c r="A82">
        <v>2012081</v>
      </c>
      <c r="B82" s="2">
        <v>37.5</v>
      </c>
      <c r="C82" s="2"/>
    </row>
    <row r="83" spans="1:3" x14ac:dyDescent="0.25">
      <c r="A83">
        <v>2012082</v>
      </c>
      <c r="B83" s="2">
        <v>43.333333333333336</v>
      </c>
      <c r="C83" s="2"/>
    </row>
    <row r="84" spans="1:3" x14ac:dyDescent="0.25">
      <c r="A84">
        <v>2012083</v>
      </c>
      <c r="B84" s="2">
        <v>30</v>
      </c>
      <c r="C84" s="2"/>
    </row>
    <row r="85" spans="1:3" x14ac:dyDescent="0.25">
      <c r="A85">
        <v>2012084</v>
      </c>
      <c r="B85" s="2">
        <v>15</v>
      </c>
      <c r="C85" s="2"/>
    </row>
    <row r="86" spans="1:3" x14ac:dyDescent="0.25">
      <c r="A86">
        <v>2012085</v>
      </c>
      <c r="B86" s="2">
        <v>0</v>
      </c>
      <c r="C86" s="2"/>
    </row>
    <row r="87" spans="1:3" x14ac:dyDescent="0.25">
      <c r="A87">
        <v>2012086</v>
      </c>
      <c r="B87" s="2">
        <v>0</v>
      </c>
      <c r="C87" s="2"/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topLeftCell="B1" workbookViewId="0">
      <selection activeCell="L12" sqref="L12"/>
    </sheetView>
  </sheetViews>
  <sheetFormatPr defaultRowHeight="20.25" x14ac:dyDescent="0.3"/>
  <cols>
    <col min="1" max="1" width="9" style="15"/>
    <col min="2" max="2" width="12.5" style="15" customWidth="1"/>
    <col min="3" max="8" width="9.125" style="15" bestFit="1" customWidth="1"/>
    <col min="9" max="9" width="9.125" style="15" customWidth="1"/>
    <col min="10" max="10" width="11.5" style="15" customWidth="1"/>
    <col min="11" max="11" width="9.125" style="15" customWidth="1"/>
    <col min="12" max="12" width="22" style="15" customWidth="1"/>
    <col min="13" max="20" width="9" style="15"/>
    <col min="21" max="21" width="18.25" style="15" customWidth="1"/>
    <col min="22" max="16384" width="9" style="15"/>
  </cols>
  <sheetData>
    <row r="1" spans="1:21" s="18" customFormat="1" ht="26.25" x14ac:dyDescent="0.4">
      <c r="B1" s="18" t="s">
        <v>44</v>
      </c>
      <c r="C1" s="18" t="s">
        <v>25</v>
      </c>
      <c r="D1" s="19" t="s">
        <v>26</v>
      </c>
      <c r="E1" s="19" t="s">
        <v>27</v>
      </c>
      <c r="F1" s="18" t="s">
        <v>28</v>
      </c>
      <c r="G1" s="20" t="s">
        <v>29</v>
      </c>
      <c r="H1" s="21" t="s">
        <v>3</v>
      </c>
      <c r="I1" s="21"/>
      <c r="J1" s="21" t="s">
        <v>57</v>
      </c>
      <c r="K1" s="21"/>
      <c r="L1" s="18" t="s">
        <v>37</v>
      </c>
      <c r="O1" s="18" t="s">
        <v>21</v>
      </c>
      <c r="P1" s="18" t="s">
        <v>39</v>
      </c>
      <c r="R1" s="18" t="s">
        <v>40</v>
      </c>
      <c r="S1" s="18" t="s">
        <v>41</v>
      </c>
      <c r="T1" s="18" t="s">
        <v>3</v>
      </c>
      <c r="U1" s="18" t="s">
        <v>42</v>
      </c>
    </row>
    <row r="2" spans="1:21" x14ac:dyDescent="0.3">
      <c r="A2" s="15">
        <v>1</v>
      </c>
      <c r="B2" s="15">
        <v>2012001</v>
      </c>
      <c r="C2" s="15">
        <f>Assignment!H2</f>
        <v>0</v>
      </c>
      <c r="D2" s="16">
        <f>Quiz!H2</f>
        <v>0</v>
      </c>
      <c r="E2" s="16">
        <f>Mid!E2</f>
        <v>0</v>
      </c>
      <c r="F2" s="16">
        <f>Laboratory!E2</f>
        <v>3.694</v>
      </c>
      <c r="G2" s="17">
        <f>Final!C2</f>
        <v>0</v>
      </c>
      <c r="H2" s="17">
        <f>C2+D2+E2+F2+G2</f>
        <v>3.694</v>
      </c>
      <c r="I2" s="17"/>
      <c r="J2" s="17">
        <f>(H2-H89)^2</f>
        <v>235.27222190624127</v>
      </c>
      <c r="K2" s="17"/>
      <c r="L2" s="15" t="str">
        <f>IF(H2&gt;=90,"A",IF(H2&gt;=85,"A-",IF(H2&gt;=80,"B+",IF(H2&gt;=75,"B",IF(H2&gt;=70,"B-",IF(H2&gt;=65,"C+",IF(H2&gt;=60,"C",IF(H2&gt;=55,"C-",IF(H2&gt;=50,"D+",IF(H2&gt;=45,"D","F"))))))))))</f>
        <v>F</v>
      </c>
      <c r="O2" s="15" t="s">
        <v>4</v>
      </c>
      <c r="P2" s="15">
        <f>COUNTIF($L$2:$L$87,"A")</f>
        <v>0</v>
      </c>
      <c r="R2" s="15">
        <v>4</v>
      </c>
      <c r="S2" s="15">
        <f>R2*P2</f>
        <v>0</v>
      </c>
      <c r="T2" s="15">
        <f>SUM(S2:S12)</f>
        <v>0</v>
      </c>
      <c r="U2" s="22">
        <f>T2/P13</f>
        <v>0</v>
      </c>
    </row>
    <row r="3" spans="1:21" x14ac:dyDescent="0.3">
      <c r="A3" s="15">
        <v>2</v>
      </c>
      <c r="B3" s="15">
        <v>2012002</v>
      </c>
      <c r="C3" s="15">
        <f>Assignment!H3</f>
        <v>0</v>
      </c>
      <c r="D3" s="16">
        <f>Quiz!H3</f>
        <v>0</v>
      </c>
      <c r="E3" s="16">
        <f>Mid!E3</f>
        <v>0</v>
      </c>
      <c r="F3" s="16">
        <f>Laboratory!E3</f>
        <v>0</v>
      </c>
      <c r="G3" s="17">
        <f>Final!C3</f>
        <v>0</v>
      </c>
      <c r="H3" s="17">
        <f t="shared" ref="H3:H66" si="0">C3+D3+E3+F3+G3</f>
        <v>0</v>
      </c>
      <c r="I3" s="17"/>
      <c r="J3" s="17">
        <f t="shared" ref="J3:J66" si="1">(H3-H90)^2</f>
        <v>0</v>
      </c>
      <c r="K3" s="17"/>
      <c r="L3" s="15" t="str">
        <f t="shared" ref="L3:L66" si="2">IF(H3&gt;=90,"A",IF(H3&gt;=85,"A-",IF(H3&gt;=80,"B+",IF(H3&gt;=75,"B",IF(H3&gt;=70,"B-",IF(H3&gt;=65,"C+",IF(H3&gt;=60,"C",IF(H3&gt;=55,"C-",IF(H3&gt;=50,"D+",IF(H3&gt;=45,"D","F"))))))))))</f>
        <v>F</v>
      </c>
      <c r="O3" s="15" t="s">
        <v>5</v>
      </c>
      <c r="P3" s="15">
        <f>COUNTIF($L$2:$L$87,"B")</f>
        <v>0</v>
      </c>
      <c r="R3" s="15">
        <v>3.67</v>
      </c>
      <c r="S3" s="15">
        <f t="shared" ref="S3:S12" si="3">R3*P3</f>
        <v>0</v>
      </c>
    </row>
    <row r="4" spans="1:21" x14ac:dyDescent="0.3">
      <c r="A4" s="15">
        <v>3</v>
      </c>
      <c r="B4" s="15">
        <v>2012003</v>
      </c>
      <c r="C4" s="15">
        <f>Assignment!H4</f>
        <v>0</v>
      </c>
      <c r="D4" s="16">
        <f>Quiz!H4</f>
        <v>0</v>
      </c>
      <c r="E4" s="16">
        <f>Mid!E4</f>
        <v>0</v>
      </c>
      <c r="F4" s="16">
        <f>Laboratory!E4</f>
        <v>20.022000000000002</v>
      </c>
      <c r="G4" s="17">
        <f>Final!C4</f>
        <v>0</v>
      </c>
      <c r="H4" s="17">
        <f t="shared" si="0"/>
        <v>20.022000000000002</v>
      </c>
      <c r="I4" s="17"/>
      <c r="J4" s="17">
        <f t="shared" si="1"/>
        <v>400.88048400000008</v>
      </c>
      <c r="K4" s="17"/>
      <c r="L4" s="15" t="str">
        <f t="shared" si="2"/>
        <v>F</v>
      </c>
      <c r="O4" s="15" t="s">
        <v>6</v>
      </c>
      <c r="P4" s="15">
        <f>COUNTIF($L$2:$L$87,"B+")</f>
        <v>0</v>
      </c>
      <c r="R4" s="15">
        <v>3.33</v>
      </c>
      <c r="S4" s="15">
        <f t="shared" si="3"/>
        <v>0</v>
      </c>
    </row>
    <row r="5" spans="1:21" x14ac:dyDescent="0.3">
      <c r="A5" s="15">
        <v>4</v>
      </c>
      <c r="B5" s="15">
        <v>2012004</v>
      </c>
      <c r="C5" s="15">
        <f>Assignment!H5</f>
        <v>0</v>
      </c>
      <c r="D5" s="16">
        <f>Quiz!H5</f>
        <v>0</v>
      </c>
      <c r="E5" s="16">
        <f>Mid!E5</f>
        <v>0</v>
      </c>
      <c r="F5" s="16">
        <f>Laboratory!E5</f>
        <v>20.852</v>
      </c>
      <c r="G5" s="17">
        <f>Final!C5</f>
        <v>0</v>
      </c>
      <c r="H5" s="17">
        <f t="shared" si="0"/>
        <v>20.852</v>
      </c>
      <c r="I5" s="17"/>
      <c r="J5" s="17">
        <f t="shared" si="1"/>
        <v>434.805904</v>
      </c>
      <c r="K5" s="17"/>
      <c r="L5" s="15" t="str">
        <f t="shared" si="2"/>
        <v>F</v>
      </c>
      <c r="O5" s="15" t="s">
        <v>7</v>
      </c>
      <c r="P5" s="15">
        <f>COUNTIF($L$2:$L$87,"B")</f>
        <v>0</v>
      </c>
      <c r="R5" s="15">
        <v>3</v>
      </c>
      <c r="S5" s="15">
        <f t="shared" si="3"/>
        <v>0</v>
      </c>
    </row>
    <row r="6" spans="1:21" x14ac:dyDescent="0.3">
      <c r="A6" s="15">
        <v>5</v>
      </c>
      <c r="B6" s="15">
        <v>2012005</v>
      </c>
      <c r="C6" s="15">
        <f>Assignment!H6</f>
        <v>0</v>
      </c>
      <c r="D6" s="16">
        <f>Quiz!H6</f>
        <v>0</v>
      </c>
      <c r="E6" s="16">
        <f>Mid!E6</f>
        <v>0</v>
      </c>
      <c r="F6" s="16">
        <f>Laboratory!E6</f>
        <v>17.350000000000001</v>
      </c>
      <c r="G6" s="17">
        <f>Final!C6</f>
        <v>0</v>
      </c>
      <c r="H6" s="17">
        <f t="shared" si="0"/>
        <v>17.350000000000001</v>
      </c>
      <c r="I6" s="17"/>
      <c r="J6" s="17">
        <f t="shared" si="1"/>
        <v>301.02250000000004</v>
      </c>
      <c r="K6" s="17"/>
      <c r="L6" s="15" t="str">
        <f t="shared" si="2"/>
        <v>F</v>
      </c>
      <c r="O6" s="15" t="s">
        <v>8</v>
      </c>
      <c r="P6" s="15">
        <f>COUNTIF($L$2:$L$87,"B-")</f>
        <v>0</v>
      </c>
      <c r="R6" s="15">
        <v>2.67</v>
      </c>
      <c r="S6" s="15">
        <f t="shared" si="3"/>
        <v>0</v>
      </c>
    </row>
    <row r="7" spans="1:21" x14ac:dyDescent="0.3">
      <c r="A7" s="15">
        <v>6</v>
      </c>
      <c r="B7" s="15">
        <v>2012006</v>
      </c>
      <c r="C7" s="15">
        <f>Assignment!H7</f>
        <v>0</v>
      </c>
      <c r="D7" s="16">
        <f>Quiz!H7</f>
        <v>0</v>
      </c>
      <c r="E7" s="16">
        <f>Mid!E7</f>
        <v>0</v>
      </c>
      <c r="F7" s="16">
        <f>Laboratory!E7</f>
        <v>18.64</v>
      </c>
      <c r="G7" s="17">
        <f>Final!C7</f>
        <v>0</v>
      </c>
      <c r="H7" s="17">
        <f t="shared" si="0"/>
        <v>18.64</v>
      </c>
      <c r="I7" s="17"/>
      <c r="J7" s="17">
        <f t="shared" si="1"/>
        <v>347.44960000000003</v>
      </c>
      <c r="K7" s="17"/>
      <c r="L7" s="15" t="str">
        <f t="shared" si="2"/>
        <v>F</v>
      </c>
      <c r="O7" s="15" t="s">
        <v>9</v>
      </c>
      <c r="P7" s="15">
        <f>COUNTIF($L$2:$L$87,"C+")</f>
        <v>0</v>
      </c>
      <c r="R7" s="15">
        <v>2.33</v>
      </c>
      <c r="S7" s="15">
        <f t="shared" si="3"/>
        <v>0</v>
      </c>
    </row>
    <row r="8" spans="1:21" x14ac:dyDescent="0.3">
      <c r="A8" s="15">
        <v>7</v>
      </c>
      <c r="B8" s="15">
        <v>2012007</v>
      </c>
      <c r="C8" s="15">
        <f>Assignment!H8</f>
        <v>0</v>
      </c>
      <c r="D8" s="16">
        <f>Quiz!H8</f>
        <v>0</v>
      </c>
      <c r="E8" s="16">
        <f>Mid!E8</f>
        <v>0</v>
      </c>
      <c r="F8" s="16">
        <f>Laboratory!E8</f>
        <v>19.103999999999999</v>
      </c>
      <c r="G8" s="17">
        <f>Final!C8</f>
        <v>0</v>
      </c>
      <c r="H8" s="17">
        <f t="shared" si="0"/>
        <v>19.103999999999999</v>
      </c>
      <c r="I8" s="17"/>
      <c r="J8" s="17">
        <f t="shared" si="1"/>
        <v>364.96281599999998</v>
      </c>
      <c r="K8" s="17"/>
      <c r="L8" s="15" t="str">
        <f t="shared" si="2"/>
        <v>F</v>
      </c>
      <c r="O8" s="15" t="s">
        <v>10</v>
      </c>
      <c r="P8" s="15">
        <f>COUNTIF($L$2:$L$87,"C")</f>
        <v>0</v>
      </c>
      <c r="R8" s="15">
        <v>2</v>
      </c>
      <c r="S8" s="15">
        <f t="shared" si="3"/>
        <v>0</v>
      </c>
    </row>
    <row r="9" spans="1:21" x14ac:dyDescent="0.3">
      <c r="A9" s="15">
        <v>8</v>
      </c>
      <c r="B9" s="15">
        <v>2012008</v>
      </c>
      <c r="C9" s="15">
        <f>Assignment!H9</f>
        <v>0</v>
      </c>
      <c r="D9" s="16">
        <f>Quiz!H9</f>
        <v>0</v>
      </c>
      <c r="E9" s="16">
        <f>Mid!E9</f>
        <v>0</v>
      </c>
      <c r="F9" s="16">
        <f>Laboratory!E9</f>
        <v>20.673999999999999</v>
      </c>
      <c r="G9" s="17">
        <f>Final!C9</f>
        <v>0</v>
      </c>
      <c r="H9" s="17">
        <f t="shared" si="0"/>
        <v>20.673999999999999</v>
      </c>
      <c r="I9" s="17"/>
      <c r="J9" s="17">
        <f t="shared" si="1"/>
        <v>427.41427599999997</v>
      </c>
      <c r="K9" s="17"/>
      <c r="L9" s="15" t="str">
        <f t="shared" si="2"/>
        <v>F</v>
      </c>
      <c r="O9" s="15" t="s">
        <v>11</v>
      </c>
      <c r="P9" s="15">
        <f>COUNTIF($L$2:$L$87,"C-")</f>
        <v>0</v>
      </c>
      <c r="R9" s="15">
        <v>1.67</v>
      </c>
      <c r="S9" s="15">
        <f t="shared" si="3"/>
        <v>0</v>
      </c>
    </row>
    <row r="10" spans="1:21" x14ac:dyDescent="0.3">
      <c r="A10" s="15">
        <v>9</v>
      </c>
      <c r="B10" s="15">
        <v>2012009</v>
      </c>
      <c r="C10" s="15">
        <f>Assignment!H10</f>
        <v>0</v>
      </c>
      <c r="D10" s="16">
        <f>Quiz!H10</f>
        <v>0</v>
      </c>
      <c r="E10" s="16">
        <f>Mid!E10</f>
        <v>0</v>
      </c>
      <c r="F10" s="16">
        <f>Laboratory!E10</f>
        <v>20.402000000000001</v>
      </c>
      <c r="G10" s="17">
        <f>Final!C10</f>
        <v>0</v>
      </c>
      <c r="H10" s="17">
        <f t="shared" si="0"/>
        <v>20.402000000000001</v>
      </c>
      <c r="I10" s="17"/>
      <c r="J10" s="17">
        <f t="shared" si="1"/>
        <v>416.24160400000005</v>
      </c>
      <c r="K10" s="17"/>
      <c r="L10" s="15" t="str">
        <f t="shared" si="2"/>
        <v>F</v>
      </c>
      <c r="O10" s="15" t="s">
        <v>12</v>
      </c>
      <c r="P10" s="15">
        <f>COUNTIF($L$2:$L$87,"D+")</f>
        <v>0</v>
      </c>
      <c r="R10" s="15">
        <v>1.33</v>
      </c>
      <c r="S10" s="15">
        <f t="shared" si="3"/>
        <v>0</v>
      </c>
    </row>
    <row r="11" spans="1:21" x14ac:dyDescent="0.3">
      <c r="A11" s="15">
        <v>10</v>
      </c>
      <c r="B11" s="15">
        <v>2012010</v>
      </c>
      <c r="C11" s="15">
        <f>Assignment!H11</f>
        <v>0</v>
      </c>
      <c r="D11" s="16">
        <f>Quiz!H11</f>
        <v>0</v>
      </c>
      <c r="E11" s="16">
        <f>Mid!E11</f>
        <v>0</v>
      </c>
      <c r="F11" s="16">
        <f>Laboratory!E11</f>
        <v>20.368000000000002</v>
      </c>
      <c r="G11" s="17">
        <f>Final!C11</f>
        <v>0</v>
      </c>
      <c r="H11" s="17">
        <f t="shared" si="0"/>
        <v>20.368000000000002</v>
      </c>
      <c r="I11" s="17"/>
      <c r="J11" s="17">
        <f t="shared" si="1"/>
        <v>414.85542400000008</v>
      </c>
      <c r="K11" s="17"/>
      <c r="L11" s="15" t="str">
        <f t="shared" si="2"/>
        <v>F</v>
      </c>
      <c r="O11" s="15" t="s">
        <v>13</v>
      </c>
      <c r="P11" s="15">
        <f>COUNTIF($L$2:$L$87,"D")</f>
        <v>0</v>
      </c>
      <c r="R11" s="15">
        <v>1</v>
      </c>
      <c r="S11" s="15">
        <f t="shared" si="3"/>
        <v>0</v>
      </c>
    </row>
    <row r="12" spans="1:21" x14ac:dyDescent="0.3">
      <c r="A12" s="15">
        <v>11</v>
      </c>
      <c r="B12" s="15">
        <v>2012011</v>
      </c>
      <c r="C12" s="15">
        <f>Assignment!H12</f>
        <v>0</v>
      </c>
      <c r="D12" s="16">
        <f>Quiz!H12</f>
        <v>0</v>
      </c>
      <c r="E12" s="16">
        <f>Mid!E12</f>
        <v>0</v>
      </c>
      <c r="F12" s="16">
        <f>Laboratory!E12</f>
        <v>20.043999999999997</v>
      </c>
      <c r="G12" s="17">
        <f>Final!C12</f>
        <v>0</v>
      </c>
      <c r="H12" s="17">
        <f t="shared" si="0"/>
        <v>20.043999999999997</v>
      </c>
      <c r="I12" s="17"/>
      <c r="J12" s="17">
        <f t="shared" si="1"/>
        <v>401.76193599999988</v>
      </c>
      <c r="K12" s="17"/>
      <c r="L12" s="15" t="str">
        <f t="shared" si="2"/>
        <v>F</v>
      </c>
      <c r="O12" s="15" t="s">
        <v>38</v>
      </c>
      <c r="P12" s="15">
        <f>COUNTIF($L$2:$L$87,"F")</f>
        <v>86</v>
      </c>
      <c r="R12" s="15">
        <v>0</v>
      </c>
      <c r="S12" s="15">
        <f t="shared" si="3"/>
        <v>0</v>
      </c>
    </row>
    <row r="13" spans="1:21" x14ac:dyDescent="0.3">
      <c r="A13" s="15">
        <v>12</v>
      </c>
      <c r="B13" s="15">
        <v>2012012</v>
      </c>
      <c r="C13" s="15">
        <f>Assignment!H13</f>
        <v>0</v>
      </c>
      <c r="D13" s="16">
        <f>Quiz!H13</f>
        <v>0</v>
      </c>
      <c r="E13" s="16">
        <f>Mid!E13</f>
        <v>0</v>
      </c>
      <c r="F13" s="16">
        <f>Laboratory!E13</f>
        <v>20.286000000000001</v>
      </c>
      <c r="G13" s="17">
        <f>Final!C13</f>
        <v>0</v>
      </c>
      <c r="H13" s="17">
        <f t="shared" si="0"/>
        <v>20.286000000000001</v>
      </c>
      <c r="I13" s="17"/>
      <c r="J13" s="17">
        <f t="shared" si="1"/>
        <v>411.52179600000005</v>
      </c>
      <c r="K13" s="17"/>
      <c r="L13" s="15" t="str">
        <f t="shared" si="2"/>
        <v>F</v>
      </c>
      <c r="O13" s="15" t="s">
        <v>43</v>
      </c>
      <c r="P13" s="22">
        <f>SUM(P2:P12)</f>
        <v>86</v>
      </c>
    </row>
    <row r="14" spans="1:21" x14ac:dyDescent="0.3">
      <c r="A14" s="15">
        <v>13</v>
      </c>
      <c r="B14" s="15">
        <v>2012013</v>
      </c>
      <c r="C14" s="15">
        <f>Assignment!H14</f>
        <v>0</v>
      </c>
      <c r="D14" s="16">
        <f>Quiz!H14</f>
        <v>0</v>
      </c>
      <c r="E14" s="16">
        <f>Mid!E14</f>
        <v>0</v>
      </c>
      <c r="F14" s="16">
        <f>Laboratory!E14</f>
        <v>20.353999999999999</v>
      </c>
      <c r="G14" s="17">
        <f>Final!C14</f>
        <v>0</v>
      </c>
      <c r="H14" s="17">
        <f t="shared" si="0"/>
        <v>20.353999999999999</v>
      </c>
      <c r="I14" s="17"/>
      <c r="J14" s="17">
        <f t="shared" si="1"/>
        <v>414.28531599999997</v>
      </c>
      <c r="K14" s="17"/>
      <c r="L14" s="15" t="str">
        <f t="shared" si="2"/>
        <v>F</v>
      </c>
    </row>
    <row r="15" spans="1:21" x14ac:dyDescent="0.3">
      <c r="A15" s="15">
        <v>14</v>
      </c>
      <c r="B15" s="15">
        <v>2012014</v>
      </c>
      <c r="C15" s="15">
        <f>Assignment!H15</f>
        <v>0</v>
      </c>
      <c r="D15" s="16">
        <f>Quiz!H15</f>
        <v>0</v>
      </c>
      <c r="E15" s="16">
        <f>Mid!E15</f>
        <v>0</v>
      </c>
      <c r="F15" s="16">
        <f>Laboratory!E15</f>
        <v>17.646000000000001</v>
      </c>
      <c r="G15" s="17">
        <f>Final!C15</f>
        <v>0</v>
      </c>
      <c r="H15" s="17">
        <f t="shared" si="0"/>
        <v>17.646000000000001</v>
      </c>
      <c r="I15" s="17"/>
      <c r="J15" s="17">
        <f t="shared" si="1"/>
        <v>311.38131600000003</v>
      </c>
      <c r="K15" s="17"/>
      <c r="L15" s="15" t="str">
        <f t="shared" si="2"/>
        <v>F</v>
      </c>
    </row>
    <row r="16" spans="1:21" x14ac:dyDescent="0.3">
      <c r="A16" s="15">
        <v>15</v>
      </c>
      <c r="B16" s="15">
        <v>2012015</v>
      </c>
      <c r="C16" s="15">
        <f>Assignment!H16</f>
        <v>0</v>
      </c>
      <c r="D16" s="16">
        <f>Quiz!H16</f>
        <v>0</v>
      </c>
      <c r="E16" s="16">
        <f>Mid!E16</f>
        <v>0</v>
      </c>
      <c r="F16" s="16">
        <f>Laboratory!E16</f>
        <v>19.765999999999998</v>
      </c>
      <c r="G16" s="17">
        <f>Final!C16</f>
        <v>0</v>
      </c>
      <c r="H16" s="17">
        <f t="shared" si="0"/>
        <v>19.765999999999998</v>
      </c>
      <c r="I16" s="17"/>
      <c r="J16" s="17">
        <f t="shared" si="1"/>
        <v>390.69475599999993</v>
      </c>
      <c r="K16" s="17"/>
      <c r="L16" s="15" t="str">
        <f t="shared" si="2"/>
        <v>F</v>
      </c>
    </row>
    <row r="17" spans="1:12" x14ac:dyDescent="0.3">
      <c r="A17" s="15">
        <v>16</v>
      </c>
      <c r="B17" s="15">
        <v>2012016</v>
      </c>
      <c r="C17" s="15">
        <f>Assignment!H17</f>
        <v>0</v>
      </c>
      <c r="D17" s="16">
        <f>Quiz!H17</f>
        <v>0</v>
      </c>
      <c r="E17" s="16">
        <f>Mid!E17</f>
        <v>0</v>
      </c>
      <c r="F17" s="16">
        <f>Laboratory!E17</f>
        <v>0</v>
      </c>
      <c r="G17" s="17">
        <f>Final!C17</f>
        <v>0</v>
      </c>
      <c r="H17" s="17">
        <f t="shared" si="0"/>
        <v>0</v>
      </c>
      <c r="I17" s="17"/>
      <c r="J17" s="17">
        <f t="shared" si="1"/>
        <v>0</v>
      </c>
      <c r="K17" s="17"/>
      <c r="L17" s="15" t="str">
        <f t="shared" si="2"/>
        <v>F</v>
      </c>
    </row>
    <row r="18" spans="1:12" x14ac:dyDescent="0.3">
      <c r="A18" s="15">
        <v>17</v>
      </c>
      <c r="B18" s="15">
        <v>2012017</v>
      </c>
      <c r="C18" s="15">
        <f>Assignment!H18</f>
        <v>0</v>
      </c>
      <c r="D18" s="16">
        <f>Quiz!H18</f>
        <v>0</v>
      </c>
      <c r="E18" s="16">
        <f>Mid!E18</f>
        <v>0</v>
      </c>
      <c r="F18" s="16">
        <f>Laboratory!E18</f>
        <v>21.103999999999999</v>
      </c>
      <c r="G18" s="17">
        <f>Final!C18</f>
        <v>0</v>
      </c>
      <c r="H18" s="17">
        <f t="shared" si="0"/>
        <v>21.103999999999999</v>
      </c>
      <c r="I18" s="17"/>
      <c r="J18" s="17">
        <f t="shared" si="1"/>
        <v>445.37881599999997</v>
      </c>
      <c r="K18" s="17"/>
      <c r="L18" s="15" t="str">
        <f t="shared" si="2"/>
        <v>F</v>
      </c>
    </row>
    <row r="19" spans="1:12" x14ac:dyDescent="0.3">
      <c r="A19" s="15">
        <v>18</v>
      </c>
      <c r="B19" s="15">
        <v>2012018</v>
      </c>
      <c r="C19" s="15">
        <f>Assignment!H19</f>
        <v>0</v>
      </c>
      <c r="D19" s="16">
        <f>Quiz!H19</f>
        <v>0</v>
      </c>
      <c r="E19" s="16">
        <f>Mid!E19</f>
        <v>0</v>
      </c>
      <c r="F19" s="16">
        <f>Laboratory!E19</f>
        <v>20.846</v>
      </c>
      <c r="G19" s="17">
        <f>Final!C19</f>
        <v>0</v>
      </c>
      <c r="H19" s="17">
        <f t="shared" si="0"/>
        <v>20.846</v>
      </c>
      <c r="I19" s="17"/>
      <c r="J19" s="17">
        <f t="shared" si="1"/>
        <v>434.55571600000002</v>
      </c>
      <c r="K19" s="17"/>
      <c r="L19" s="15" t="str">
        <f t="shared" si="2"/>
        <v>F</v>
      </c>
    </row>
    <row r="20" spans="1:12" x14ac:dyDescent="0.3">
      <c r="A20" s="15">
        <v>19</v>
      </c>
      <c r="B20" s="15">
        <v>2012019</v>
      </c>
      <c r="C20" s="15">
        <f>Assignment!H20</f>
        <v>0</v>
      </c>
      <c r="D20" s="16">
        <f>Quiz!H20</f>
        <v>0</v>
      </c>
      <c r="E20" s="16">
        <f>Mid!E20</f>
        <v>0</v>
      </c>
      <c r="F20" s="16">
        <f>Laboratory!E20</f>
        <v>20.926000000000002</v>
      </c>
      <c r="G20" s="17">
        <f>Final!C20</f>
        <v>0</v>
      </c>
      <c r="H20" s="17">
        <f t="shared" si="0"/>
        <v>20.926000000000002</v>
      </c>
      <c r="I20" s="17"/>
      <c r="J20" s="17">
        <f t="shared" si="1"/>
        <v>437.8974760000001</v>
      </c>
      <c r="K20" s="17"/>
      <c r="L20" s="15" t="str">
        <f t="shared" si="2"/>
        <v>F</v>
      </c>
    </row>
    <row r="21" spans="1:12" x14ac:dyDescent="0.3">
      <c r="A21" s="15">
        <v>20</v>
      </c>
      <c r="B21" s="15">
        <v>2012020</v>
      </c>
      <c r="C21" s="15">
        <f>Assignment!H21</f>
        <v>0</v>
      </c>
      <c r="D21" s="16">
        <f>Quiz!H21</f>
        <v>0</v>
      </c>
      <c r="E21" s="16">
        <f>Mid!E21</f>
        <v>0</v>
      </c>
      <c r="F21" s="16">
        <f>Laboratory!E21</f>
        <v>20.54</v>
      </c>
      <c r="G21" s="17">
        <f>Final!C21</f>
        <v>0</v>
      </c>
      <c r="H21" s="17">
        <f t="shared" si="0"/>
        <v>20.54</v>
      </c>
      <c r="I21" s="17"/>
      <c r="J21" s="17">
        <f t="shared" si="1"/>
        <v>421.89159999999998</v>
      </c>
      <c r="K21" s="17"/>
      <c r="L21" s="15" t="str">
        <f t="shared" si="2"/>
        <v>F</v>
      </c>
    </row>
    <row r="22" spans="1:12" x14ac:dyDescent="0.3">
      <c r="A22" s="15">
        <v>21</v>
      </c>
      <c r="B22" s="15">
        <v>2012021</v>
      </c>
      <c r="C22" s="15">
        <f>Assignment!H22</f>
        <v>0</v>
      </c>
      <c r="D22" s="16">
        <f>Quiz!H22</f>
        <v>0</v>
      </c>
      <c r="E22" s="16">
        <f>Mid!E22</f>
        <v>0</v>
      </c>
      <c r="F22" s="16">
        <f>Laboratory!E22</f>
        <v>21.259999999999998</v>
      </c>
      <c r="G22" s="17">
        <f>Final!C22</f>
        <v>0</v>
      </c>
      <c r="H22" s="17">
        <f t="shared" si="0"/>
        <v>21.259999999999998</v>
      </c>
      <c r="I22" s="17"/>
      <c r="J22" s="17">
        <f t="shared" si="1"/>
        <v>451.98759999999993</v>
      </c>
      <c r="K22" s="17"/>
      <c r="L22" s="15" t="str">
        <f t="shared" si="2"/>
        <v>F</v>
      </c>
    </row>
    <row r="23" spans="1:12" x14ac:dyDescent="0.3">
      <c r="A23" s="15">
        <v>22</v>
      </c>
      <c r="B23" s="15">
        <v>2012022</v>
      </c>
      <c r="C23" s="15">
        <f>Assignment!H23</f>
        <v>0</v>
      </c>
      <c r="D23" s="16">
        <f>Quiz!H23</f>
        <v>0</v>
      </c>
      <c r="E23" s="16">
        <f>Mid!E23</f>
        <v>0</v>
      </c>
      <c r="F23" s="16">
        <f>Laboratory!E23</f>
        <v>20.166</v>
      </c>
      <c r="G23" s="17">
        <f>Final!C23</f>
        <v>0</v>
      </c>
      <c r="H23" s="17">
        <f t="shared" si="0"/>
        <v>20.166</v>
      </c>
      <c r="I23" s="17"/>
      <c r="J23" s="17">
        <f t="shared" si="1"/>
        <v>406.66755599999999</v>
      </c>
      <c r="K23" s="17"/>
      <c r="L23" s="15" t="str">
        <f t="shared" si="2"/>
        <v>F</v>
      </c>
    </row>
    <row r="24" spans="1:12" x14ac:dyDescent="0.3">
      <c r="A24" s="15">
        <v>23</v>
      </c>
      <c r="B24" s="15">
        <v>2012023</v>
      </c>
      <c r="C24" s="15">
        <f>Assignment!H24</f>
        <v>0</v>
      </c>
      <c r="D24" s="16">
        <f>Quiz!H24</f>
        <v>0</v>
      </c>
      <c r="E24" s="16">
        <f>Mid!E24</f>
        <v>0</v>
      </c>
      <c r="F24" s="16">
        <f>Laboratory!E24</f>
        <v>20.382000000000001</v>
      </c>
      <c r="G24" s="17">
        <f>Final!C24</f>
        <v>0</v>
      </c>
      <c r="H24" s="17">
        <f t="shared" si="0"/>
        <v>20.382000000000001</v>
      </c>
      <c r="I24" s="17"/>
      <c r="J24" s="17">
        <f t="shared" si="1"/>
        <v>415.42592400000007</v>
      </c>
      <c r="K24" s="17"/>
      <c r="L24" s="15" t="str">
        <f t="shared" si="2"/>
        <v>F</v>
      </c>
    </row>
    <row r="25" spans="1:12" x14ac:dyDescent="0.3">
      <c r="A25" s="15">
        <v>24</v>
      </c>
      <c r="B25" s="15">
        <v>2012024</v>
      </c>
      <c r="C25" s="15">
        <f>Assignment!H25</f>
        <v>0</v>
      </c>
      <c r="D25" s="16">
        <f>Quiz!H25</f>
        <v>0</v>
      </c>
      <c r="E25" s="16">
        <f>Mid!E25</f>
        <v>0</v>
      </c>
      <c r="F25" s="16">
        <f>Laboratory!E25</f>
        <v>20.718</v>
      </c>
      <c r="G25" s="17">
        <f>Final!C25</f>
        <v>0</v>
      </c>
      <c r="H25" s="17">
        <f t="shared" si="0"/>
        <v>20.718</v>
      </c>
      <c r="I25" s="17"/>
      <c r="J25" s="17">
        <f t="shared" si="1"/>
        <v>429.235524</v>
      </c>
      <c r="K25" s="17"/>
      <c r="L25" s="15" t="str">
        <f t="shared" si="2"/>
        <v>F</v>
      </c>
    </row>
    <row r="26" spans="1:12" x14ac:dyDescent="0.3">
      <c r="A26" s="15">
        <v>25</v>
      </c>
      <c r="B26" s="15">
        <v>2012025</v>
      </c>
      <c r="C26" s="15">
        <f>Assignment!H26</f>
        <v>0</v>
      </c>
      <c r="D26" s="16">
        <f>Quiz!H26</f>
        <v>0</v>
      </c>
      <c r="E26" s="16">
        <f>Mid!E26</f>
        <v>0</v>
      </c>
      <c r="F26" s="16">
        <f>Laboratory!E26</f>
        <v>20.596</v>
      </c>
      <c r="G26" s="17">
        <f>Final!C26</f>
        <v>0</v>
      </c>
      <c r="H26" s="17">
        <f t="shared" si="0"/>
        <v>20.596</v>
      </c>
      <c r="I26" s="17"/>
      <c r="J26" s="17">
        <f t="shared" si="1"/>
        <v>424.19521600000002</v>
      </c>
      <c r="K26" s="17"/>
      <c r="L26" s="15" t="str">
        <f t="shared" si="2"/>
        <v>F</v>
      </c>
    </row>
    <row r="27" spans="1:12" x14ac:dyDescent="0.3">
      <c r="A27" s="15">
        <v>26</v>
      </c>
      <c r="B27" s="15">
        <v>2012026</v>
      </c>
      <c r="C27" s="15">
        <f>Assignment!H27</f>
        <v>0</v>
      </c>
      <c r="D27" s="16">
        <f>Quiz!H27</f>
        <v>0</v>
      </c>
      <c r="E27" s="16">
        <f>Mid!E27</f>
        <v>0</v>
      </c>
      <c r="F27" s="16">
        <f>Laboratory!E27</f>
        <v>20.862000000000002</v>
      </c>
      <c r="G27" s="17">
        <f>Final!C27</f>
        <v>0</v>
      </c>
      <c r="H27" s="17">
        <f t="shared" si="0"/>
        <v>20.862000000000002</v>
      </c>
      <c r="I27" s="17"/>
      <c r="J27" s="17">
        <f t="shared" si="1"/>
        <v>435.22304400000007</v>
      </c>
      <c r="K27" s="17"/>
      <c r="L27" s="15" t="str">
        <f t="shared" si="2"/>
        <v>F</v>
      </c>
    </row>
    <row r="28" spans="1:12" x14ac:dyDescent="0.3">
      <c r="A28" s="15">
        <v>27</v>
      </c>
      <c r="B28" s="15">
        <v>2012027</v>
      </c>
      <c r="C28" s="15">
        <f>Assignment!H28</f>
        <v>0</v>
      </c>
      <c r="D28" s="16">
        <f>Quiz!H28</f>
        <v>0</v>
      </c>
      <c r="E28" s="16">
        <f>Mid!E28</f>
        <v>0</v>
      </c>
      <c r="F28" s="16">
        <f>Laboratory!E28</f>
        <v>20.802</v>
      </c>
      <c r="G28" s="17">
        <f>Final!C28</f>
        <v>0</v>
      </c>
      <c r="H28" s="17">
        <f t="shared" si="0"/>
        <v>20.802</v>
      </c>
      <c r="I28" s="17"/>
      <c r="J28" s="17">
        <f t="shared" si="1"/>
        <v>432.72320400000001</v>
      </c>
      <c r="K28" s="17"/>
      <c r="L28" s="15" t="str">
        <f t="shared" si="2"/>
        <v>F</v>
      </c>
    </row>
    <row r="29" spans="1:12" x14ac:dyDescent="0.3">
      <c r="A29" s="15">
        <v>28</v>
      </c>
      <c r="B29" s="15">
        <v>2012028</v>
      </c>
      <c r="C29" s="15">
        <f>Assignment!H29</f>
        <v>0</v>
      </c>
      <c r="D29" s="16">
        <f>Quiz!H29</f>
        <v>0</v>
      </c>
      <c r="E29" s="16">
        <f>Mid!E29</f>
        <v>0</v>
      </c>
      <c r="F29" s="16">
        <f>Laboratory!E29</f>
        <v>20.75</v>
      </c>
      <c r="G29" s="17">
        <f>Final!C29</f>
        <v>0</v>
      </c>
      <c r="H29" s="17">
        <f t="shared" si="0"/>
        <v>20.75</v>
      </c>
      <c r="I29" s="17"/>
      <c r="J29" s="17">
        <f t="shared" si="1"/>
        <v>430.5625</v>
      </c>
      <c r="K29" s="17"/>
      <c r="L29" s="15" t="str">
        <f t="shared" si="2"/>
        <v>F</v>
      </c>
    </row>
    <row r="30" spans="1:12" x14ac:dyDescent="0.3">
      <c r="A30" s="15">
        <v>29</v>
      </c>
      <c r="B30" s="15">
        <v>2012029</v>
      </c>
      <c r="C30" s="15">
        <f>Assignment!H30</f>
        <v>0</v>
      </c>
      <c r="D30" s="16">
        <f>Quiz!H30</f>
        <v>0</v>
      </c>
      <c r="E30" s="16">
        <f>Mid!E30</f>
        <v>0</v>
      </c>
      <c r="F30" s="16">
        <f>Laboratory!E30</f>
        <v>20.258000000000003</v>
      </c>
      <c r="G30" s="17">
        <f>Final!C30</f>
        <v>0</v>
      </c>
      <c r="H30" s="17">
        <f t="shared" si="0"/>
        <v>20.258000000000003</v>
      </c>
      <c r="I30" s="17"/>
      <c r="J30" s="17">
        <f t="shared" si="1"/>
        <v>410.38656400000013</v>
      </c>
      <c r="K30" s="17"/>
      <c r="L30" s="15" t="str">
        <f t="shared" si="2"/>
        <v>F</v>
      </c>
    </row>
    <row r="31" spans="1:12" x14ac:dyDescent="0.3">
      <c r="A31" s="15">
        <v>30</v>
      </c>
      <c r="B31" s="15">
        <v>2012030</v>
      </c>
      <c r="C31" s="15">
        <f>Assignment!H31</f>
        <v>0</v>
      </c>
      <c r="D31" s="16">
        <f>Quiz!H31</f>
        <v>0</v>
      </c>
      <c r="E31" s="16">
        <f>Mid!E31</f>
        <v>0</v>
      </c>
      <c r="F31" s="16">
        <f>Laboratory!E31</f>
        <v>20.902000000000001</v>
      </c>
      <c r="G31" s="17">
        <f>Final!C31</f>
        <v>0</v>
      </c>
      <c r="H31" s="17">
        <f t="shared" si="0"/>
        <v>20.902000000000001</v>
      </c>
      <c r="I31" s="17"/>
      <c r="J31" s="17">
        <f t="shared" si="1"/>
        <v>436.89360400000004</v>
      </c>
      <c r="K31" s="17"/>
      <c r="L31" s="15" t="str">
        <f t="shared" si="2"/>
        <v>F</v>
      </c>
    </row>
    <row r="32" spans="1:12" x14ac:dyDescent="0.3">
      <c r="A32" s="15">
        <v>31</v>
      </c>
      <c r="B32" s="15">
        <v>2012031</v>
      </c>
      <c r="C32" s="15">
        <f>Assignment!H32</f>
        <v>0</v>
      </c>
      <c r="D32" s="16">
        <f>Quiz!H32</f>
        <v>0</v>
      </c>
      <c r="E32" s="16">
        <f>Mid!E32</f>
        <v>0</v>
      </c>
      <c r="F32" s="16">
        <f>Laboratory!E32</f>
        <v>20.596</v>
      </c>
      <c r="G32" s="17">
        <f>Final!C32</f>
        <v>0</v>
      </c>
      <c r="H32" s="17">
        <f t="shared" si="0"/>
        <v>20.596</v>
      </c>
      <c r="I32" s="17"/>
      <c r="J32" s="17">
        <f t="shared" si="1"/>
        <v>424.19521600000002</v>
      </c>
      <c r="K32" s="17"/>
      <c r="L32" s="15" t="str">
        <f t="shared" si="2"/>
        <v>F</v>
      </c>
    </row>
    <row r="33" spans="1:12" x14ac:dyDescent="0.3">
      <c r="A33" s="15">
        <v>32</v>
      </c>
      <c r="B33" s="15">
        <v>2012032</v>
      </c>
      <c r="C33" s="15">
        <f>Assignment!H33</f>
        <v>0</v>
      </c>
      <c r="D33" s="16">
        <f>Quiz!H33</f>
        <v>0</v>
      </c>
      <c r="E33" s="16">
        <f>Mid!E33</f>
        <v>0</v>
      </c>
      <c r="F33" s="16">
        <f>Laboratory!E33</f>
        <v>20</v>
      </c>
      <c r="G33" s="17">
        <f>Final!C33</f>
        <v>0</v>
      </c>
      <c r="H33" s="17">
        <f t="shared" si="0"/>
        <v>20</v>
      </c>
      <c r="I33" s="17"/>
      <c r="J33" s="17">
        <f t="shared" si="1"/>
        <v>400</v>
      </c>
      <c r="K33" s="17"/>
      <c r="L33" s="15" t="str">
        <f t="shared" si="2"/>
        <v>F</v>
      </c>
    </row>
    <row r="34" spans="1:12" x14ac:dyDescent="0.3">
      <c r="A34" s="15">
        <v>33</v>
      </c>
      <c r="B34" s="15">
        <v>2012033</v>
      </c>
      <c r="C34" s="15">
        <f>Assignment!H34</f>
        <v>0</v>
      </c>
      <c r="D34" s="16">
        <f>Quiz!H34</f>
        <v>0</v>
      </c>
      <c r="E34" s="16">
        <f>Mid!E34</f>
        <v>0</v>
      </c>
      <c r="F34" s="16">
        <f>Laboratory!E34</f>
        <v>17.932000000000002</v>
      </c>
      <c r="G34" s="17">
        <f>Final!C34</f>
        <v>0</v>
      </c>
      <c r="H34" s="17">
        <f t="shared" si="0"/>
        <v>17.932000000000002</v>
      </c>
      <c r="I34" s="17"/>
      <c r="J34" s="17">
        <f t="shared" si="1"/>
        <v>321.55662400000006</v>
      </c>
      <c r="K34" s="17"/>
      <c r="L34" s="15" t="str">
        <f t="shared" si="2"/>
        <v>F</v>
      </c>
    </row>
    <row r="35" spans="1:12" x14ac:dyDescent="0.3">
      <c r="A35" s="15">
        <v>34</v>
      </c>
      <c r="B35" s="15">
        <v>2012034</v>
      </c>
      <c r="C35" s="15">
        <f>Assignment!H35</f>
        <v>0</v>
      </c>
      <c r="D35" s="16">
        <f>Quiz!H35</f>
        <v>0</v>
      </c>
      <c r="E35" s="16">
        <f>Mid!E35</f>
        <v>0</v>
      </c>
      <c r="F35" s="16">
        <f>Laboratory!E35</f>
        <v>20.543999999999997</v>
      </c>
      <c r="G35" s="17">
        <f>Final!C35</f>
        <v>0</v>
      </c>
      <c r="H35" s="17">
        <f t="shared" si="0"/>
        <v>20.543999999999997</v>
      </c>
      <c r="I35" s="17"/>
      <c r="J35" s="17">
        <f t="shared" si="1"/>
        <v>422.05593599999986</v>
      </c>
      <c r="K35" s="17"/>
      <c r="L35" s="15" t="str">
        <f t="shared" si="2"/>
        <v>F</v>
      </c>
    </row>
    <row r="36" spans="1:12" x14ac:dyDescent="0.3">
      <c r="A36" s="15">
        <v>35</v>
      </c>
      <c r="B36" s="15">
        <v>2012035</v>
      </c>
      <c r="C36" s="15">
        <f>Assignment!H36</f>
        <v>0</v>
      </c>
      <c r="D36" s="16">
        <f>Quiz!H36</f>
        <v>0</v>
      </c>
      <c r="E36" s="16">
        <f>Mid!E36</f>
        <v>0</v>
      </c>
      <c r="F36" s="16">
        <f>Laboratory!E36</f>
        <v>21.03</v>
      </c>
      <c r="G36" s="17">
        <f>Final!C36</f>
        <v>0</v>
      </c>
      <c r="H36" s="17">
        <f t="shared" si="0"/>
        <v>21.03</v>
      </c>
      <c r="I36" s="17"/>
      <c r="J36" s="17">
        <f t="shared" si="1"/>
        <v>442.26090000000005</v>
      </c>
      <c r="K36" s="17"/>
      <c r="L36" s="15" t="str">
        <f t="shared" si="2"/>
        <v>F</v>
      </c>
    </row>
    <row r="37" spans="1:12" x14ac:dyDescent="0.3">
      <c r="A37" s="15">
        <v>36</v>
      </c>
      <c r="B37" s="15">
        <v>2012036</v>
      </c>
      <c r="C37" s="15">
        <f>Assignment!H37</f>
        <v>0</v>
      </c>
      <c r="D37" s="16">
        <f>Quiz!H37</f>
        <v>0</v>
      </c>
      <c r="E37" s="16">
        <f>Mid!E37</f>
        <v>0</v>
      </c>
      <c r="F37" s="16">
        <f>Laboratory!E37</f>
        <v>20.64</v>
      </c>
      <c r="G37" s="17">
        <f>Final!C37</f>
        <v>0</v>
      </c>
      <c r="H37" s="17">
        <f t="shared" si="0"/>
        <v>20.64</v>
      </c>
      <c r="I37" s="17"/>
      <c r="J37" s="17">
        <f t="shared" si="1"/>
        <v>426.00960000000003</v>
      </c>
      <c r="K37" s="17"/>
      <c r="L37" s="15" t="str">
        <f t="shared" si="2"/>
        <v>F</v>
      </c>
    </row>
    <row r="38" spans="1:12" x14ac:dyDescent="0.3">
      <c r="A38" s="15">
        <v>37</v>
      </c>
      <c r="B38" s="15">
        <v>2012037</v>
      </c>
      <c r="C38" s="15">
        <f>Assignment!H38</f>
        <v>0</v>
      </c>
      <c r="D38" s="16">
        <f>Quiz!H38</f>
        <v>0</v>
      </c>
      <c r="E38" s="16">
        <f>Mid!E38</f>
        <v>0</v>
      </c>
      <c r="F38" s="16">
        <f>Laboratory!E38</f>
        <v>21.03</v>
      </c>
      <c r="G38" s="17">
        <f>Final!C38</f>
        <v>0</v>
      </c>
      <c r="H38" s="17">
        <f t="shared" si="0"/>
        <v>21.03</v>
      </c>
      <c r="I38" s="17"/>
      <c r="J38" s="17">
        <f t="shared" si="1"/>
        <v>442.26090000000005</v>
      </c>
      <c r="K38" s="17"/>
      <c r="L38" s="15" t="str">
        <f t="shared" si="2"/>
        <v>F</v>
      </c>
    </row>
    <row r="39" spans="1:12" x14ac:dyDescent="0.3">
      <c r="A39" s="15">
        <v>38</v>
      </c>
      <c r="B39" s="15">
        <v>2012038</v>
      </c>
      <c r="C39" s="15">
        <f>Assignment!H39</f>
        <v>0</v>
      </c>
      <c r="D39" s="16">
        <f>Quiz!H39</f>
        <v>0</v>
      </c>
      <c r="E39" s="16">
        <f>Mid!E39</f>
        <v>0</v>
      </c>
      <c r="F39" s="16">
        <f>Laboratory!E39</f>
        <v>20.758000000000003</v>
      </c>
      <c r="G39" s="17">
        <f>Final!C39</f>
        <v>0</v>
      </c>
      <c r="H39" s="17">
        <f t="shared" si="0"/>
        <v>20.758000000000003</v>
      </c>
      <c r="I39" s="17"/>
      <c r="J39" s="17">
        <f t="shared" si="1"/>
        <v>430.89456400000012</v>
      </c>
      <c r="K39" s="17"/>
      <c r="L39" s="15" t="str">
        <f t="shared" si="2"/>
        <v>F</v>
      </c>
    </row>
    <row r="40" spans="1:12" x14ac:dyDescent="0.3">
      <c r="A40" s="15">
        <v>39</v>
      </c>
      <c r="B40" s="15">
        <v>2012039</v>
      </c>
      <c r="C40" s="15">
        <f>Assignment!H40</f>
        <v>0</v>
      </c>
      <c r="D40" s="16">
        <f>Quiz!H40</f>
        <v>0</v>
      </c>
      <c r="E40" s="16">
        <f>Mid!E40</f>
        <v>0</v>
      </c>
      <c r="F40" s="16">
        <f>Laboratory!E40</f>
        <v>19.98</v>
      </c>
      <c r="G40" s="17">
        <f>Final!C40</f>
        <v>0</v>
      </c>
      <c r="H40" s="17">
        <f t="shared" si="0"/>
        <v>19.98</v>
      </c>
      <c r="I40" s="17"/>
      <c r="J40" s="17">
        <f t="shared" si="1"/>
        <v>399.2004</v>
      </c>
      <c r="K40" s="17"/>
      <c r="L40" s="15" t="str">
        <f t="shared" si="2"/>
        <v>F</v>
      </c>
    </row>
    <row r="41" spans="1:12" x14ac:dyDescent="0.3">
      <c r="A41" s="15">
        <v>40</v>
      </c>
      <c r="B41" s="15">
        <v>2012040</v>
      </c>
      <c r="C41" s="15">
        <f>Assignment!H41</f>
        <v>0</v>
      </c>
      <c r="D41" s="16">
        <f>Quiz!H41</f>
        <v>0</v>
      </c>
      <c r="E41" s="16">
        <f>Mid!E41</f>
        <v>0</v>
      </c>
      <c r="F41" s="16">
        <f>Laboratory!E41</f>
        <v>20.266399999999997</v>
      </c>
      <c r="G41" s="17">
        <f>Final!C41</f>
        <v>0</v>
      </c>
      <c r="H41" s="17">
        <f t="shared" si="0"/>
        <v>20.266399999999997</v>
      </c>
      <c r="I41" s="17"/>
      <c r="J41" s="17">
        <f t="shared" si="1"/>
        <v>410.72696895999991</v>
      </c>
      <c r="K41" s="17"/>
      <c r="L41" s="15" t="str">
        <f t="shared" si="2"/>
        <v>F</v>
      </c>
    </row>
    <row r="42" spans="1:12" x14ac:dyDescent="0.3">
      <c r="A42" s="15">
        <v>41</v>
      </c>
      <c r="B42" s="15">
        <v>2012041</v>
      </c>
      <c r="C42" s="15">
        <f>Assignment!H42</f>
        <v>0</v>
      </c>
      <c r="D42" s="16">
        <f>Quiz!H42</f>
        <v>0</v>
      </c>
      <c r="E42" s="16">
        <f>Mid!E42</f>
        <v>0</v>
      </c>
      <c r="F42" s="16">
        <f>Laboratory!E42</f>
        <v>19.91</v>
      </c>
      <c r="G42" s="17">
        <f>Final!C42</f>
        <v>0</v>
      </c>
      <c r="H42" s="17">
        <f t="shared" si="0"/>
        <v>19.91</v>
      </c>
      <c r="I42" s="17"/>
      <c r="J42" s="17">
        <f t="shared" si="1"/>
        <v>396.40809999999999</v>
      </c>
      <c r="K42" s="17"/>
      <c r="L42" s="15" t="str">
        <f t="shared" si="2"/>
        <v>F</v>
      </c>
    </row>
    <row r="43" spans="1:12" x14ac:dyDescent="0.3">
      <c r="A43" s="15">
        <v>42</v>
      </c>
      <c r="B43" s="15">
        <v>2012042</v>
      </c>
      <c r="C43" s="15">
        <f>Assignment!H43</f>
        <v>0</v>
      </c>
      <c r="D43" s="16">
        <f>Quiz!H43</f>
        <v>0</v>
      </c>
      <c r="E43" s="16">
        <f>Mid!E43</f>
        <v>0</v>
      </c>
      <c r="F43" s="16">
        <f>Laboratory!E43</f>
        <v>20.276</v>
      </c>
      <c r="G43" s="17">
        <f>Final!C43</f>
        <v>0</v>
      </c>
      <c r="H43" s="17">
        <f t="shared" si="0"/>
        <v>20.276</v>
      </c>
      <c r="I43" s="17"/>
      <c r="J43" s="17">
        <f t="shared" si="1"/>
        <v>411.116176</v>
      </c>
      <c r="K43" s="17"/>
      <c r="L43" s="15" t="str">
        <f t="shared" si="2"/>
        <v>F</v>
      </c>
    </row>
    <row r="44" spans="1:12" x14ac:dyDescent="0.3">
      <c r="A44" s="15">
        <v>43</v>
      </c>
      <c r="B44" s="15">
        <v>2012043</v>
      </c>
      <c r="C44" s="15">
        <f>Assignment!H44</f>
        <v>0</v>
      </c>
      <c r="D44" s="16">
        <f>Quiz!H44</f>
        <v>0</v>
      </c>
      <c r="E44" s="16">
        <f>Mid!E44</f>
        <v>0</v>
      </c>
      <c r="F44" s="16">
        <f>Laboratory!E44</f>
        <v>20.932000000000002</v>
      </c>
      <c r="G44" s="17">
        <f>Final!C44</f>
        <v>0</v>
      </c>
      <c r="H44" s="17">
        <f t="shared" si="0"/>
        <v>20.932000000000002</v>
      </c>
      <c r="I44" s="17"/>
      <c r="J44" s="17">
        <f t="shared" si="1"/>
        <v>438.1486240000001</v>
      </c>
      <c r="K44" s="17"/>
      <c r="L44" s="15" t="str">
        <f t="shared" si="2"/>
        <v>F</v>
      </c>
    </row>
    <row r="45" spans="1:12" x14ac:dyDescent="0.3">
      <c r="A45" s="15">
        <v>44</v>
      </c>
      <c r="B45" s="15">
        <v>2012044</v>
      </c>
      <c r="C45" s="15">
        <f>Assignment!H45</f>
        <v>0</v>
      </c>
      <c r="D45" s="16">
        <f>Quiz!H45</f>
        <v>0</v>
      </c>
      <c r="E45" s="16">
        <f>Mid!E45</f>
        <v>0</v>
      </c>
      <c r="F45" s="16">
        <f>Laboratory!E45</f>
        <v>18.752000000000002</v>
      </c>
      <c r="G45" s="17">
        <f>Final!C45</f>
        <v>0</v>
      </c>
      <c r="H45" s="17">
        <f t="shared" si="0"/>
        <v>18.752000000000002</v>
      </c>
      <c r="I45" s="17"/>
      <c r="J45" s="17">
        <f t="shared" si="1"/>
        <v>351.63750400000009</v>
      </c>
      <c r="K45" s="17"/>
      <c r="L45" s="15" t="str">
        <f t="shared" si="2"/>
        <v>F</v>
      </c>
    </row>
    <row r="46" spans="1:12" x14ac:dyDescent="0.3">
      <c r="A46" s="15">
        <v>45</v>
      </c>
      <c r="B46" s="15">
        <v>2012045</v>
      </c>
      <c r="C46" s="15">
        <f>Assignment!H46</f>
        <v>0</v>
      </c>
      <c r="D46" s="16">
        <f>Quiz!H46</f>
        <v>0</v>
      </c>
      <c r="E46" s="16">
        <f>Mid!E46</f>
        <v>0</v>
      </c>
      <c r="F46" s="16">
        <f>Laboratory!E46</f>
        <v>20.972000000000001</v>
      </c>
      <c r="G46" s="17">
        <f>Final!C46</f>
        <v>0</v>
      </c>
      <c r="H46" s="17">
        <f t="shared" si="0"/>
        <v>20.972000000000001</v>
      </c>
      <c r="I46" s="17"/>
      <c r="J46" s="17">
        <f t="shared" si="1"/>
        <v>439.82478400000008</v>
      </c>
      <c r="K46" s="17"/>
      <c r="L46" s="15" t="str">
        <f t="shared" si="2"/>
        <v>F</v>
      </c>
    </row>
    <row r="47" spans="1:12" x14ac:dyDescent="0.3">
      <c r="A47" s="15">
        <v>46</v>
      </c>
      <c r="B47" s="15">
        <v>2012046</v>
      </c>
      <c r="C47" s="15">
        <f>Assignment!H47</f>
        <v>0</v>
      </c>
      <c r="D47" s="16">
        <f>Quiz!H47</f>
        <v>0</v>
      </c>
      <c r="E47" s="16">
        <f>Mid!E47</f>
        <v>0</v>
      </c>
      <c r="F47" s="16">
        <f>Laboratory!E47</f>
        <v>20.244</v>
      </c>
      <c r="G47" s="17">
        <f>Final!C47</f>
        <v>0</v>
      </c>
      <c r="H47" s="17">
        <f t="shared" si="0"/>
        <v>20.244</v>
      </c>
      <c r="I47" s="17"/>
      <c r="J47" s="17">
        <f t="shared" si="1"/>
        <v>409.81953599999997</v>
      </c>
      <c r="K47" s="17"/>
      <c r="L47" s="15" t="str">
        <f t="shared" si="2"/>
        <v>F</v>
      </c>
    </row>
    <row r="48" spans="1:12" x14ac:dyDescent="0.3">
      <c r="A48" s="15">
        <v>47</v>
      </c>
      <c r="B48" s="15">
        <v>2012047</v>
      </c>
      <c r="C48" s="15">
        <f>Assignment!H48</f>
        <v>0</v>
      </c>
      <c r="D48" s="16">
        <f>Quiz!H48</f>
        <v>0</v>
      </c>
      <c r="E48" s="16">
        <f>Mid!E48</f>
        <v>0</v>
      </c>
      <c r="F48" s="16">
        <f>Laboratory!E48</f>
        <v>21.143999999999998</v>
      </c>
      <c r="G48" s="17">
        <f>Final!C48</f>
        <v>0</v>
      </c>
      <c r="H48" s="17">
        <f t="shared" si="0"/>
        <v>21.143999999999998</v>
      </c>
      <c r="I48" s="17"/>
      <c r="J48" s="17">
        <f t="shared" si="1"/>
        <v>447.06873599999994</v>
      </c>
      <c r="K48" s="17"/>
      <c r="L48" s="15" t="str">
        <f t="shared" si="2"/>
        <v>F</v>
      </c>
    </row>
    <row r="49" spans="1:12" x14ac:dyDescent="0.3">
      <c r="A49" s="15">
        <v>48</v>
      </c>
      <c r="B49" s="15">
        <v>2012048</v>
      </c>
      <c r="C49" s="15">
        <f>Assignment!H49</f>
        <v>0</v>
      </c>
      <c r="D49" s="16">
        <f>Quiz!H49</f>
        <v>0</v>
      </c>
      <c r="E49" s="16">
        <f>Mid!E49</f>
        <v>0</v>
      </c>
      <c r="F49" s="16">
        <f>Laboratory!E49</f>
        <v>20.36</v>
      </c>
      <c r="G49" s="17">
        <f>Final!C49</f>
        <v>0</v>
      </c>
      <c r="H49" s="17">
        <f t="shared" si="0"/>
        <v>20.36</v>
      </c>
      <c r="I49" s="17"/>
      <c r="J49" s="17">
        <f t="shared" si="1"/>
        <v>414.52959999999996</v>
      </c>
      <c r="K49" s="17"/>
      <c r="L49" s="15" t="str">
        <f t="shared" si="2"/>
        <v>F</v>
      </c>
    </row>
    <row r="50" spans="1:12" x14ac:dyDescent="0.3">
      <c r="A50" s="15">
        <v>49</v>
      </c>
      <c r="B50" s="15">
        <v>2012049</v>
      </c>
      <c r="C50" s="15">
        <f>Assignment!H50</f>
        <v>0</v>
      </c>
      <c r="D50" s="16">
        <f>Quiz!H50</f>
        <v>0</v>
      </c>
      <c r="E50" s="16">
        <f>Mid!E50</f>
        <v>0</v>
      </c>
      <c r="F50" s="16">
        <f>Laboratory!E50</f>
        <v>20.84</v>
      </c>
      <c r="G50" s="17">
        <f>Final!C50</f>
        <v>0</v>
      </c>
      <c r="H50" s="17">
        <f t="shared" si="0"/>
        <v>20.84</v>
      </c>
      <c r="I50" s="17"/>
      <c r="J50" s="17">
        <f t="shared" si="1"/>
        <v>434.30559999999997</v>
      </c>
      <c r="K50" s="17"/>
      <c r="L50" s="15" t="str">
        <f t="shared" si="2"/>
        <v>F</v>
      </c>
    </row>
    <row r="51" spans="1:12" x14ac:dyDescent="0.3">
      <c r="A51" s="15">
        <v>50</v>
      </c>
      <c r="B51" s="15">
        <v>2012050</v>
      </c>
      <c r="C51" s="15">
        <f>Assignment!H51</f>
        <v>0</v>
      </c>
      <c r="D51" s="16">
        <f>Quiz!H51</f>
        <v>0</v>
      </c>
      <c r="E51" s="16">
        <f>Mid!E51</f>
        <v>0</v>
      </c>
      <c r="F51" s="16">
        <f>Laboratory!E51</f>
        <v>19.994</v>
      </c>
      <c r="G51" s="17">
        <f>Final!C51</f>
        <v>0</v>
      </c>
      <c r="H51" s="17">
        <f t="shared" si="0"/>
        <v>19.994</v>
      </c>
      <c r="I51" s="17"/>
      <c r="J51" s="17">
        <f t="shared" si="1"/>
        <v>399.76003600000001</v>
      </c>
      <c r="K51" s="17"/>
      <c r="L51" s="15" t="str">
        <f t="shared" si="2"/>
        <v>F</v>
      </c>
    </row>
    <row r="52" spans="1:12" x14ac:dyDescent="0.3">
      <c r="A52" s="15">
        <v>51</v>
      </c>
      <c r="B52" s="15">
        <v>2012051</v>
      </c>
      <c r="C52" s="15">
        <f>Assignment!H52</f>
        <v>0</v>
      </c>
      <c r="D52" s="16">
        <f>Quiz!H52</f>
        <v>0</v>
      </c>
      <c r="E52" s="16">
        <f>Mid!E52</f>
        <v>0</v>
      </c>
      <c r="F52" s="16">
        <f>Laboratory!E52</f>
        <v>21.643999999999998</v>
      </c>
      <c r="G52" s="17">
        <f>Final!C52</f>
        <v>0</v>
      </c>
      <c r="H52" s="17">
        <f t="shared" si="0"/>
        <v>21.643999999999998</v>
      </c>
      <c r="I52" s="17"/>
      <c r="J52" s="17">
        <f t="shared" si="1"/>
        <v>468.46273599999995</v>
      </c>
      <c r="K52" s="17"/>
      <c r="L52" s="15" t="str">
        <f t="shared" si="2"/>
        <v>F</v>
      </c>
    </row>
    <row r="53" spans="1:12" x14ac:dyDescent="0.3">
      <c r="A53" s="15">
        <v>52</v>
      </c>
      <c r="B53" s="15">
        <v>2012052</v>
      </c>
      <c r="C53" s="15">
        <f>Assignment!H53</f>
        <v>0</v>
      </c>
      <c r="D53" s="16">
        <f>Quiz!H53</f>
        <v>0</v>
      </c>
      <c r="E53" s="16">
        <f>Mid!E53</f>
        <v>0</v>
      </c>
      <c r="F53" s="16">
        <f>Laboratory!E53</f>
        <v>21.043999999999997</v>
      </c>
      <c r="G53" s="17">
        <f>Final!C53</f>
        <v>0</v>
      </c>
      <c r="H53" s="17">
        <f t="shared" si="0"/>
        <v>21.043999999999997</v>
      </c>
      <c r="I53" s="17"/>
      <c r="J53" s="17">
        <f t="shared" si="1"/>
        <v>442.84993599999984</v>
      </c>
      <c r="K53" s="17"/>
      <c r="L53" s="15" t="str">
        <f t="shared" si="2"/>
        <v>F</v>
      </c>
    </row>
    <row r="54" spans="1:12" x14ac:dyDescent="0.3">
      <c r="A54" s="15">
        <v>53</v>
      </c>
      <c r="B54" s="15">
        <v>2012053</v>
      </c>
      <c r="C54" s="15">
        <f>Assignment!H54</f>
        <v>0</v>
      </c>
      <c r="D54" s="16">
        <f>Quiz!H54</f>
        <v>0</v>
      </c>
      <c r="E54" s="16">
        <f>Mid!E54</f>
        <v>0</v>
      </c>
      <c r="F54" s="16">
        <f>Laboratory!E54</f>
        <v>18.966000000000001</v>
      </c>
      <c r="G54" s="17">
        <f>Final!C54</f>
        <v>0</v>
      </c>
      <c r="H54" s="17">
        <f t="shared" si="0"/>
        <v>18.966000000000001</v>
      </c>
      <c r="I54" s="17"/>
      <c r="J54" s="17">
        <f t="shared" si="1"/>
        <v>359.70915600000006</v>
      </c>
      <c r="K54" s="17"/>
      <c r="L54" s="15" t="str">
        <f t="shared" si="2"/>
        <v>F</v>
      </c>
    </row>
    <row r="55" spans="1:12" x14ac:dyDescent="0.3">
      <c r="A55" s="15">
        <v>54</v>
      </c>
      <c r="B55" s="15">
        <v>2012054</v>
      </c>
      <c r="C55" s="15">
        <f>Assignment!H55</f>
        <v>0</v>
      </c>
      <c r="D55" s="16">
        <f>Quiz!H55</f>
        <v>0</v>
      </c>
      <c r="E55" s="16">
        <f>Mid!E55</f>
        <v>0</v>
      </c>
      <c r="F55" s="16">
        <f>Laboratory!E55</f>
        <v>20.23</v>
      </c>
      <c r="G55" s="17">
        <f>Final!C55</f>
        <v>0</v>
      </c>
      <c r="H55" s="17">
        <f t="shared" si="0"/>
        <v>20.23</v>
      </c>
      <c r="I55" s="17"/>
      <c r="J55" s="17">
        <f t="shared" si="1"/>
        <v>409.25290000000001</v>
      </c>
      <c r="K55" s="17"/>
      <c r="L55" s="15" t="str">
        <f t="shared" si="2"/>
        <v>F</v>
      </c>
    </row>
    <row r="56" spans="1:12" x14ac:dyDescent="0.3">
      <c r="A56" s="15">
        <v>55</v>
      </c>
      <c r="B56" s="15">
        <v>2012055</v>
      </c>
      <c r="C56" s="15">
        <f>Assignment!H56</f>
        <v>0</v>
      </c>
      <c r="D56" s="16">
        <f>Quiz!H56</f>
        <v>0</v>
      </c>
      <c r="E56" s="16">
        <f>Mid!E56</f>
        <v>0</v>
      </c>
      <c r="F56" s="16">
        <f>Laboratory!E56</f>
        <v>18.91</v>
      </c>
      <c r="G56" s="17">
        <f>Final!C56</f>
        <v>0</v>
      </c>
      <c r="H56" s="17">
        <f t="shared" si="0"/>
        <v>18.91</v>
      </c>
      <c r="I56" s="17"/>
      <c r="J56" s="17">
        <f t="shared" si="1"/>
        <v>357.5881</v>
      </c>
      <c r="K56" s="17"/>
      <c r="L56" s="15" t="str">
        <f t="shared" si="2"/>
        <v>F</v>
      </c>
    </row>
    <row r="57" spans="1:12" x14ac:dyDescent="0.3">
      <c r="A57" s="15">
        <v>56</v>
      </c>
      <c r="B57" s="15">
        <v>2012056</v>
      </c>
      <c r="C57" s="15">
        <f>Assignment!H57</f>
        <v>0</v>
      </c>
      <c r="D57" s="16">
        <f>Quiz!H57</f>
        <v>0</v>
      </c>
      <c r="E57" s="16">
        <f>Mid!E57</f>
        <v>0</v>
      </c>
      <c r="F57" s="16">
        <f>Laboratory!E57</f>
        <v>17.91</v>
      </c>
      <c r="G57" s="17">
        <f>Final!C57</f>
        <v>0</v>
      </c>
      <c r="H57" s="17">
        <f t="shared" si="0"/>
        <v>17.91</v>
      </c>
      <c r="I57" s="17"/>
      <c r="J57" s="17">
        <f t="shared" si="1"/>
        <v>320.7681</v>
      </c>
      <c r="K57" s="17"/>
      <c r="L57" s="15" t="str">
        <f t="shared" si="2"/>
        <v>F</v>
      </c>
    </row>
    <row r="58" spans="1:12" x14ac:dyDescent="0.3">
      <c r="A58" s="15">
        <v>57</v>
      </c>
      <c r="B58" s="15">
        <v>2012057</v>
      </c>
      <c r="C58" s="15">
        <f>Assignment!H58</f>
        <v>0</v>
      </c>
      <c r="D58" s="16">
        <f>Quiz!H58</f>
        <v>0</v>
      </c>
      <c r="E58" s="16">
        <f>Mid!E58</f>
        <v>0</v>
      </c>
      <c r="F58" s="16">
        <f>Laboratory!E58</f>
        <v>21.252000000000002</v>
      </c>
      <c r="G58" s="17">
        <f>Final!C58</f>
        <v>0</v>
      </c>
      <c r="H58" s="17">
        <f t="shared" si="0"/>
        <v>21.252000000000002</v>
      </c>
      <c r="I58" s="17"/>
      <c r="J58" s="17">
        <f t="shared" si="1"/>
        <v>451.64750400000008</v>
      </c>
      <c r="K58" s="17"/>
      <c r="L58" s="15" t="str">
        <f t="shared" si="2"/>
        <v>F</v>
      </c>
    </row>
    <row r="59" spans="1:12" x14ac:dyDescent="0.3">
      <c r="A59" s="15">
        <v>58</v>
      </c>
      <c r="B59" s="15">
        <v>2012058</v>
      </c>
      <c r="C59" s="15">
        <f>Assignment!H59</f>
        <v>0</v>
      </c>
      <c r="D59" s="16">
        <f>Quiz!H59</f>
        <v>0</v>
      </c>
      <c r="E59" s="16">
        <f>Mid!E59</f>
        <v>0</v>
      </c>
      <c r="F59" s="16">
        <f>Laboratory!E59</f>
        <v>19.996000000000002</v>
      </c>
      <c r="G59" s="17">
        <f>Final!C59</f>
        <v>0</v>
      </c>
      <c r="H59" s="17">
        <f t="shared" si="0"/>
        <v>19.996000000000002</v>
      </c>
      <c r="I59" s="17"/>
      <c r="J59" s="17">
        <f t="shared" si="1"/>
        <v>399.84001600000011</v>
      </c>
      <c r="K59" s="17"/>
      <c r="L59" s="15" t="str">
        <f t="shared" si="2"/>
        <v>F</v>
      </c>
    </row>
    <row r="60" spans="1:12" x14ac:dyDescent="0.3">
      <c r="A60" s="15">
        <v>59</v>
      </c>
      <c r="B60" s="15">
        <v>2012059</v>
      </c>
      <c r="C60" s="15">
        <f>Assignment!H60</f>
        <v>0</v>
      </c>
      <c r="D60" s="16">
        <f>Quiz!H60</f>
        <v>0</v>
      </c>
      <c r="E60" s="16">
        <f>Mid!E60</f>
        <v>0</v>
      </c>
      <c r="F60" s="16">
        <f>Laboratory!E60</f>
        <v>17.788</v>
      </c>
      <c r="G60" s="17">
        <f>Final!C60</f>
        <v>0</v>
      </c>
      <c r="H60" s="17">
        <f t="shared" si="0"/>
        <v>17.788</v>
      </c>
      <c r="I60" s="17"/>
      <c r="J60" s="17">
        <f t="shared" si="1"/>
        <v>316.41294399999998</v>
      </c>
      <c r="K60" s="17"/>
      <c r="L60" s="15" t="str">
        <f t="shared" si="2"/>
        <v>F</v>
      </c>
    </row>
    <row r="61" spans="1:12" x14ac:dyDescent="0.3">
      <c r="A61" s="15">
        <v>60</v>
      </c>
      <c r="B61" s="15">
        <v>2012060</v>
      </c>
      <c r="C61" s="15">
        <f>Assignment!H61</f>
        <v>0</v>
      </c>
      <c r="D61" s="16">
        <f>Quiz!H61</f>
        <v>0</v>
      </c>
      <c r="E61" s="16">
        <f>Mid!E61</f>
        <v>0</v>
      </c>
      <c r="F61" s="16">
        <f>Laboratory!E61</f>
        <v>20.48</v>
      </c>
      <c r="G61" s="17">
        <f>Final!C61</f>
        <v>0</v>
      </c>
      <c r="H61" s="17">
        <f t="shared" si="0"/>
        <v>20.48</v>
      </c>
      <c r="I61" s="17"/>
      <c r="J61" s="17">
        <f t="shared" si="1"/>
        <v>419.43040000000002</v>
      </c>
      <c r="K61" s="17"/>
      <c r="L61" s="15" t="str">
        <f t="shared" si="2"/>
        <v>F</v>
      </c>
    </row>
    <row r="62" spans="1:12" x14ac:dyDescent="0.3">
      <c r="A62" s="15">
        <v>61</v>
      </c>
      <c r="B62" s="15">
        <v>2012061</v>
      </c>
      <c r="C62" s="15">
        <f>Assignment!H62</f>
        <v>0</v>
      </c>
      <c r="D62" s="16">
        <f>Quiz!H62</f>
        <v>0</v>
      </c>
      <c r="E62" s="16">
        <f>Mid!E62</f>
        <v>0</v>
      </c>
      <c r="F62" s="16">
        <f>Laboratory!E62</f>
        <v>20.81</v>
      </c>
      <c r="G62" s="17">
        <f>Final!C62</f>
        <v>0</v>
      </c>
      <c r="H62" s="17">
        <f t="shared" si="0"/>
        <v>20.81</v>
      </c>
      <c r="I62" s="17"/>
      <c r="J62" s="17">
        <f t="shared" si="1"/>
        <v>433.05609999999996</v>
      </c>
      <c r="K62" s="17"/>
      <c r="L62" s="15" t="str">
        <f t="shared" si="2"/>
        <v>F</v>
      </c>
    </row>
    <row r="63" spans="1:12" x14ac:dyDescent="0.3">
      <c r="A63" s="15">
        <v>62</v>
      </c>
      <c r="B63" s="15">
        <v>2012062</v>
      </c>
      <c r="C63" s="15">
        <f>Assignment!H63</f>
        <v>0</v>
      </c>
      <c r="D63" s="16">
        <f>Quiz!H63</f>
        <v>0</v>
      </c>
      <c r="E63" s="16">
        <f>Mid!E63</f>
        <v>0</v>
      </c>
      <c r="F63" s="16">
        <f>Laboratory!E63</f>
        <v>21.474</v>
      </c>
      <c r="G63" s="17">
        <f>Final!C63</f>
        <v>0</v>
      </c>
      <c r="H63" s="17">
        <f t="shared" si="0"/>
        <v>21.474</v>
      </c>
      <c r="I63" s="17"/>
      <c r="J63" s="17">
        <f t="shared" si="1"/>
        <v>461.132676</v>
      </c>
      <c r="K63" s="17"/>
      <c r="L63" s="15" t="str">
        <f t="shared" si="2"/>
        <v>F</v>
      </c>
    </row>
    <row r="64" spans="1:12" x14ac:dyDescent="0.3">
      <c r="A64" s="15">
        <v>63</v>
      </c>
      <c r="B64" s="15">
        <v>2012063</v>
      </c>
      <c r="C64" s="15">
        <f>Assignment!H64</f>
        <v>0</v>
      </c>
      <c r="D64" s="16">
        <f>Quiz!H64</f>
        <v>0</v>
      </c>
      <c r="E64" s="16">
        <f>Mid!E64</f>
        <v>0</v>
      </c>
      <c r="F64" s="16">
        <f>Laboratory!E64</f>
        <v>21.246000000000002</v>
      </c>
      <c r="G64" s="17">
        <f>Final!C64</f>
        <v>0</v>
      </c>
      <c r="H64" s="17">
        <f t="shared" si="0"/>
        <v>21.246000000000002</v>
      </c>
      <c r="I64" s="17"/>
      <c r="J64" s="17">
        <f t="shared" si="1"/>
        <v>451.39251600000011</v>
      </c>
      <c r="K64" s="17"/>
      <c r="L64" s="15" t="str">
        <f t="shared" si="2"/>
        <v>F</v>
      </c>
    </row>
    <row r="65" spans="1:12" x14ac:dyDescent="0.3">
      <c r="A65" s="15">
        <v>64</v>
      </c>
      <c r="B65" s="15">
        <v>2012064</v>
      </c>
      <c r="C65" s="15">
        <f>Assignment!H65</f>
        <v>0</v>
      </c>
      <c r="D65" s="16">
        <f>Quiz!H65</f>
        <v>0</v>
      </c>
      <c r="E65" s="16">
        <f>Mid!E65</f>
        <v>0</v>
      </c>
      <c r="F65" s="16">
        <f>Laboratory!E65</f>
        <v>19.132000000000001</v>
      </c>
      <c r="G65" s="17">
        <f>Final!C65</f>
        <v>0</v>
      </c>
      <c r="H65" s="17">
        <f t="shared" si="0"/>
        <v>19.132000000000001</v>
      </c>
      <c r="I65" s="17"/>
      <c r="J65" s="17">
        <f t="shared" si="1"/>
        <v>366.03342400000008</v>
      </c>
      <c r="K65" s="17"/>
      <c r="L65" s="15" t="str">
        <f t="shared" si="2"/>
        <v>F</v>
      </c>
    </row>
    <row r="66" spans="1:12" x14ac:dyDescent="0.3">
      <c r="A66" s="15">
        <v>65</v>
      </c>
      <c r="B66" s="15">
        <v>2012065</v>
      </c>
      <c r="C66" s="15">
        <f>Assignment!H66</f>
        <v>0</v>
      </c>
      <c r="D66" s="16">
        <f>Quiz!H66</f>
        <v>0</v>
      </c>
      <c r="E66" s="16">
        <f>Mid!E66</f>
        <v>0</v>
      </c>
      <c r="F66" s="16">
        <f>Laboratory!E66</f>
        <v>20.74</v>
      </c>
      <c r="G66" s="17">
        <f>Final!C66</f>
        <v>0</v>
      </c>
      <c r="H66" s="17">
        <f t="shared" si="0"/>
        <v>20.74</v>
      </c>
      <c r="I66" s="17"/>
      <c r="J66" s="17">
        <f t="shared" si="1"/>
        <v>430.14759999999995</v>
      </c>
      <c r="K66" s="17"/>
      <c r="L66" s="15" t="str">
        <f t="shared" si="2"/>
        <v>F</v>
      </c>
    </row>
    <row r="67" spans="1:12" x14ac:dyDescent="0.3">
      <c r="A67" s="15">
        <v>66</v>
      </c>
      <c r="B67" s="15">
        <v>2012066</v>
      </c>
      <c r="C67" s="15">
        <f>Assignment!H67</f>
        <v>0</v>
      </c>
      <c r="D67" s="16">
        <f>Quiz!H67</f>
        <v>0</v>
      </c>
      <c r="E67" s="16">
        <f>Mid!E67</f>
        <v>0</v>
      </c>
      <c r="F67" s="16">
        <f>Laboratory!E67</f>
        <v>21.426000000000002</v>
      </c>
      <c r="G67" s="17">
        <f>Final!C67</f>
        <v>0</v>
      </c>
      <c r="H67" s="17">
        <f t="shared" ref="H67:H87" si="4">C67+D67+E67+F67+G67</f>
        <v>21.426000000000002</v>
      </c>
      <c r="I67" s="17"/>
      <c r="J67" s="17">
        <f t="shared" ref="J67:J89" si="5">(H67-H154)^2</f>
        <v>459.07347600000008</v>
      </c>
      <c r="K67" s="17"/>
      <c r="L67" s="15" t="str">
        <f>IF(H67&gt;=90,"A",IF(H67&gt;=85,"A-",IF(H67&gt;=80,"B+",IF(H67&gt;=75,"B",IF(H67&gt;=70,"B-",IF(H67&gt;=65,"C+",IF(H67&gt;=60,"C",IF(H67&gt;=55,"C-",IF(H67&gt;=50,"D+",IF(H67&gt;=45,"D","F"))))))))))</f>
        <v>F</v>
      </c>
    </row>
    <row r="68" spans="1:12" x14ac:dyDescent="0.3">
      <c r="A68" s="15">
        <v>67</v>
      </c>
      <c r="B68" s="15">
        <v>2012067</v>
      </c>
      <c r="C68" s="15">
        <f>Assignment!H68</f>
        <v>0</v>
      </c>
      <c r="D68" s="16">
        <f>Quiz!H68</f>
        <v>0</v>
      </c>
      <c r="E68" s="16">
        <f>Mid!E68</f>
        <v>0</v>
      </c>
      <c r="F68" s="16">
        <f>Laboratory!E68</f>
        <v>18.702000000000002</v>
      </c>
      <c r="G68" s="17">
        <f>Final!C68</f>
        <v>0</v>
      </c>
      <c r="H68" s="17">
        <f t="shared" si="4"/>
        <v>18.702000000000002</v>
      </c>
      <c r="I68" s="17"/>
      <c r="J68" s="17">
        <f t="shared" si="5"/>
        <v>349.76480400000008</v>
      </c>
      <c r="K68" s="17"/>
      <c r="L68" s="15" t="str">
        <f>IF(H68&gt;=90,"A",IF(H68&gt;=85,"A-",IF(H68&gt;=80,"B+",IF(H68&gt;=75,"B",IF(H68&gt;=70,"B-",IF(H68&gt;=65,"C+",IF(H68&gt;=60,"C",IF(H68&gt;=55,"C-",IF(H68&gt;=50,"D+",IF(H68&gt;=45,"D","F"))))))))))</f>
        <v>F</v>
      </c>
    </row>
    <row r="69" spans="1:12" x14ac:dyDescent="0.3">
      <c r="A69" s="15">
        <v>68</v>
      </c>
      <c r="B69" s="15">
        <v>2012068</v>
      </c>
      <c r="C69" s="15">
        <f>Assignment!H69</f>
        <v>0</v>
      </c>
      <c r="D69" s="16">
        <f>Quiz!H69</f>
        <v>0</v>
      </c>
      <c r="E69" s="16">
        <f>Mid!E69</f>
        <v>0</v>
      </c>
      <c r="F69" s="16">
        <f>Laboratory!E69</f>
        <v>21.259999999999998</v>
      </c>
      <c r="G69" s="17">
        <f>Final!C69</f>
        <v>0</v>
      </c>
      <c r="H69" s="17">
        <f t="shared" si="4"/>
        <v>21.259999999999998</v>
      </c>
      <c r="I69" s="17"/>
      <c r="J69" s="17">
        <f t="shared" si="5"/>
        <v>451.98759999999993</v>
      </c>
      <c r="K69" s="17"/>
      <c r="L69" s="15" t="str">
        <f>IF(H69&gt;=90,"A",IF(H69&gt;=85,"A-",IF(H69&gt;=80,"B+",IF(H69&gt;=75,"B",IF(H69&gt;=70,"B-",IF(H69&gt;=65,"C+",IF(H69&gt;=60,"C",IF(H69&gt;=55,"C-",IF(H69&gt;=50,"D+",IF(H69&gt;=45,"D","F"))))))))))</f>
        <v>F</v>
      </c>
    </row>
    <row r="70" spans="1:12" x14ac:dyDescent="0.3">
      <c r="A70" s="15">
        <v>69</v>
      </c>
      <c r="B70" s="15">
        <v>2012069</v>
      </c>
      <c r="C70" s="15">
        <f>Assignment!H70</f>
        <v>0</v>
      </c>
      <c r="D70" s="16">
        <f>Quiz!H70</f>
        <v>0</v>
      </c>
      <c r="E70" s="16">
        <f>Mid!E70</f>
        <v>0</v>
      </c>
      <c r="F70" s="16">
        <f>Laboratory!E70</f>
        <v>17.744</v>
      </c>
      <c r="G70" s="17">
        <f>Final!C70</f>
        <v>0</v>
      </c>
      <c r="H70" s="17">
        <f t="shared" si="4"/>
        <v>17.744</v>
      </c>
      <c r="I70" s="17"/>
      <c r="J70" s="17">
        <f t="shared" si="5"/>
        <v>314.849536</v>
      </c>
      <c r="K70" s="17"/>
      <c r="L70" s="15" t="str">
        <f>IF(H70&gt;=90,"A",IF(H70&gt;=85,"A-",IF(H70&gt;=80,"B+",IF(H70&gt;=75,"B",IF(H70&gt;=70,"B-",IF(H70&gt;=65,"C+",IF(H70&gt;=60,"C",IF(H70&gt;=55,"C-",IF(H70&gt;=50,"D+",IF(H70&gt;=45,"D","F"))))))))))</f>
        <v>F</v>
      </c>
    </row>
    <row r="71" spans="1:12" x14ac:dyDescent="0.3">
      <c r="A71" s="15">
        <v>70</v>
      </c>
      <c r="B71" s="15">
        <v>2012070</v>
      </c>
      <c r="C71" s="15">
        <f>Assignment!H71</f>
        <v>0</v>
      </c>
      <c r="D71" s="16">
        <f>Quiz!H71</f>
        <v>0</v>
      </c>
      <c r="E71" s="16">
        <f>Mid!E71</f>
        <v>0</v>
      </c>
      <c r="F71" s="16">
        <f>Laboratory!E71</f>
        <v>21.218</v>
      </c>
      <c r="G71" s="17">
        <f>Final!C71</f>
        <v>0</v>
      </c>
      <c r="H71" s="17">
        <f t="shared" si="4"/>
        <v>21.218</v>
      </c>
      <c r="I71" s="17"/>
      <c r="J71" s="17">
        <f t="shared" si="5"/>
        <v>450.20352400000002</v>
      </c>
      <c r="K71" s="17"/>
      <c r="L71" s="15" t="str">
        <f>IF(H71&gt;=90,"A",IF(H71&gt;=85,"A-",IF(H71&gt;=80,"B+",IF(H71&gt;=75,"B",IF(H71&gt;=70,"B-",IF(H71&gt;=65,"C+",IF(H71&gt;=60,"C",IF(H71&gt;=55,"C-",IF(H71&gt;=50,"D+",IF(H71&gt;=45,"D","F"))))))))))</f>
        <v>F</v>
      </c>
    </row>
    <row r="72" spans="1:12" x14ac:dyDescent="0.3">
      <c r="A72" s="15">
        <v>71</v>
      </c>
      <c r="B72" s="15">
        <v>2012071</v>
      </c>
      <c r="C72" s="15">
        <f>Assignment!H72</f>
        <v>0</v>
      </c>
      <c r="D72" s="16">
        <f>Quiz!H72</f>
        <v>0</v>
      </c>
      <c r="E72" s="16">
        <f>Mid!E72</f>
        <v>0</v>
      </c>
      <c r="F72" s="16">
        <f>Laboratory!E72</f>
        <v>21.544</v>
      </c>
      <c r="G72" s="17">
        <f>Final!C72</f>
        <v>0</v>
      </c>
      <c r="H72" s="17">
        <f t="shared" si="4"/>
        <v>21.544</v>
      </c>
      <c r="I72" s="17"/>
      <c r="J72" s="17">
        <f t="shared" si="5"/>
        <v>464.143936</v>
      </c>
      <c r="K72" s="17"/>
      <c r="L72" s="15" t="str">
        <f>IF(H72&gt;=90,"A",IF(H72&gt;=85,"A-",IF(H72&gt;=80,"B+",IF(H72&gt;=75,"B",IF(H72&gt;=70,"B-",IF(H72&gt;=65,"C+",IF(H72&gt;=60,"C",IF(H72&gt;=55,"C-",IF(H72&gt;=50,"D+",IF(H72&gt;=45,"D","F"))))))))))</f>
        <v>F</v>
      </c>
    </row>
    <row r="73" spans="1:12" x14ac:dyDescent="0.3">
      <c r="A73" s="15">
        <v>72</v>
      </c>
      <c r="B73" s="15">
        <v>2012072</v>
      </c>
      <c r="C73" s="15">
        <f>Assignment!H73</f>
        <v>0</v>
      </c>
      <c r="D73" s="16">
        <f>Quiz!H73</f>
        <v>0</v>
      </c>
      <c r="E73" s="16">
        <f>Mid!E73</f>
        <v>0</v>
      </c>
      <c r="F73" s="16">
        <f>Laboratory!E73</f>
        <v>20.18</v>
      </c>
      <c r="G73" s="17">
        <f>Final!C73</f>
        <v>0</v>
      </c>
      <c r="H73" s="17">
        <f t="shared" si="4"/>
        <v>20.18</v>
      </c>
      <c r="I73" s="17"/>
      <c r="J73" s="17">
        <f t="shared" si="5"/>
        <v>407.23239999999998</v>
      </c>
      <c r="K73" s="17"/>
      <c r="L73" s="15" t="str">
        <f>IF(H73&gt;=90,"A",IF(H73&gt;=85,"A-",IF(H73&gt;=80,"B+",IF(H73&gt;=75,"B",IF(H73&gt;=70,"B-",IF(H73&gt;=65,"C+",IF(H73&gt;=60,"C",IF(H73&gt;=55,"C-",IF(H73&gt;=50,"D+",IF(H73&gt;=45,"D","F"))))))))))</f>
        <v>F</v>
      </c>
    </row>
    <row r="74" spans="1:12" x14ac:dyDescent="0.3">
      <c r="A74" s="15">
        <v>73</v>
      </c>
      <c r="B74" s="15">
        <v>2012073</v>
      </c>
      <c r="C74" s="15">
        <f>Assignment!H74</f>
        <v>0</v>
      </c>
      <c r="D74" s="16">
        <f>Quiz!H74</f>
        <v>0</v>
      </c>
      <c r="E74" s="16">
        <f>Mid!E74</f>
        <v>0</v>
      </c>
      <c r="F74" s="16">
        <f>Laboratory!E74</f>
        <v>18.515999999999998</v>
      </c>
      <c r="G74" s="17">
        <f>Final!C74</f>
        <v>0</v>
      </c>
      <c r="H74" s="17">
        <f t="shared" si="4"/>
        <v>18.515999999999998</v>
      </c>
      <c r="I74" s="17"/>
      <c r="J74" s="17">
        <f t="shared" si="5"/>
        <v>342.84225599999991</v>
      </c>
      <c r="K74" s="17"/>
      <c r="L74" s="15" t="str">
        <f>IF(H74&gt;=90,"A",IF(H74&gt;=85,"A-",IF(H74&gt;=80,"B+",IF(H74&gt;=75,"B",IF(H74&gt;=70,"B-",IF(H74&gt;=65,"C+",IF(H74&gt;=60,"C",IF(H74&gt;=55,"C-",IF(H74&gt;=50,"D+",IF(H74&gt;=45,"D","F"))))))))))</f>
        <v>F</v>
      </c>
    </row>
    <row r="75" spans="1:12" x14ac:dyDescent="0.3">
      <c r="A75" s="15">
        <v>74</v>
      </c>
      <c r="B75" s="15">
        <v>2012074</v>
      </c>
      <c r="C75" s="15">
        <f>Assignment!H75</f>
        <v>0</v>
      </c>
      <c r="D75" s="16">
        <f>Quiz!H75</f>
        <v>0</v>
      </c>
      <c r="E75" s="16">
        <f>Mid!E75</f>
        <v>0</v>
      </c>
      <c r="F75" s="16">
        <f>Laboratory!E75</f>
        <v>19.78</v>
      </c>
      <c r="G75" s="17">
        <f>Final!C75</f>
        <v>0</v>
      </c>
      <c r="H75" s="17">
        <f t="shared" si="4"/>
        <v>19.78</v>
      </c>
      <c r="I75" s="17"/>
      <c r="J75" s="17">
        <f t="shared" si="5"/>
        <v>391.24840000000006</v>
      </c>
      <c r="K75" s="17"/>
      <c r="L75" s="15" t="str">
        <f>IF(H75&gt;=90,"A",IF(H75&gt;=85,"A-",IF(H75&gt;=80,"B+",IF(H75&gt;=75,"B",IF(H75&gt;=70,"B-",IF(H75&gt;=65,"C+",IF(H75&gt;=60,"C",IF(H75&gt;=55,"C-",IF(H75&gt;=50,"D+",IF(H75&gt;=45,"D","F"))))))))))</f>
        <v>F</v>
      </c>
    </row>
    <row r="76" spans="1:12" x14ac:dyDescent="0.3">
      <c r="A76" s="15">
        <v>75</v>
      </c>
      <c r="B76" s="15">
        <v>2012075</v>
      </c>
      <c r="C76" s="15">
        <f>Assignment!H76</f>
        <v>0</v>
      </c>
      <c r="D76" s="16">
        <f>Quiz!H76</f>
        <v>0</v>
      </c>
      <c r="E76" s="16">
        <f>Mid!E76</f>
        <v>0</v>
      </c>
      <c r="F76" s="16">
        <f>Laboratory!E76</f>
        <v>17.585999999999999</v>
      </c>
      <c r="G76" s="17">
        <f>Final!C76</f>
        <v>0</v>
      </c>
      <c r="H76" s="17">
        <f t="shared" si="4"/>
        <v>17.585999999999999</v>
      </c>
      <c r="I76" s="17"/>
      <c r="J76" s="17">
        <f t="shared" si="5"/>
        <v>309.26739599999996</v>
      </c>
      <c r="K76" s="17"/>
      <c r="L76" s="15" t="str">
        <f>IF(H76&gt;=90,"A",IF(H76&gt;=85,"A-",IF(H76&gt;=80,"B+",IF(H76&gt;=75,"B",IF(H76&gt;=70,"B-",IF(H76&gt;=65,"C+",IF(H76&gt;=60,"C",IF(H76&gt;=55,"C-",IF(H76&gt;=50,"D+",IF(H76&gt;=45,"D","F"))))))))))</f>
        <v>F</v>
      </c>
    </row>
    <row r="77" spans="1:12" x14ac:dyDescent="0.3">
      <c r="A77" s="15">
        <v>76</v>
      </c>
      <c r="B77" s="15">
        <v>2012076</v>
      </c>
      <c r="C77" s="15">
        <f>Assignment!H77</f>
        <v>0</v>
      </c>
      <c r="D77" s="16">
        <f>Quiz!H77</f>
        <v>0</v>
      </c>
      <c r="E77" s="16">
        <f>Mid!E77</f>
        <v>0</v>
      </c>
      <c r="F77" s="16">
        <f>Laboratory!E77</f>
        <v>17.022000000000002</v>
      </c>
      <c r="G77" s="17">
        <f>Final!C77</f>
        <v>0</v>
      </c>
      <c r="H77" s="17">
        <f t="shared" si="4"/>
        <v>17.022000000000002</v>
      </c>
      <c r="I77" s="17"/>
      <c r="J77" s="17">
        <f t="shared" si="5"/>
        <v>289.74848400000008</v>
      </c>
      <c r="K77" s="17"/>
      <c r="L77" s="15" t="str">
        <f>IF(H77&gt;=90,"A",IF(H77&gt;=85,"A-",IF(H77&gt;=80,"B+",IF(H77&gt;=75,"B",IF(H77&gt;=70,"B-",IF(H77&gt;=65,"C+",IF(H77&gt;=60,"C",IF(H77&gt;=55,"C-",IF(H77&gt;=50,"D+",IF(H77&gt;=45,"D","F"))))))))))</f>
        <v>F</v>
      </c>
    </row>
    <row r="78" spans="1:12" x14ac:dyDescent="0.3">
      <c r="A78" s="15">
        <v>77</v>
      </c>
      <c r="B78" s="15">
        <v>2012077</v>
      </c>
      <c r="C78" s="15">
        <f>Assignment!H78</f>
        <v>0</v>
      </c>
      <c r="D78" s="16">
        <f>Quiz!H78</f>
        <v>0</v>
      </c>
      <c r="E78" s="16">
        <f>Mid!E78</f>
        <v>0</v>
      </c>
      <c r="F78" s="16">
        <f>Laboratory!E78</f>
        <v>11.86</v>
      </c>
      <c r="G78" s="17">
        <f>Final!C78</f>
        <v>0</v>
      </c>
      <c r="H78" s="17">
        <f t="shared" si="4"/>
        <v>11.86</v>
      </c>
      <c r="I78" s="17"/>
      <c r="J78" s="17">
        <f t="shared" si="5"/>
        <v>140.65959999999998</v>
      </c>
      <c r="K78" s="17"/>
      <c r="L78" s="15" t="str">
        <f>IF(H78&gt;=90,"A",IF(H78&gt;=85,"A-",IF(H78&gt;=80,"B+",IF(H78&gt;=75,"B",IF(H78&gt;=70,"B-",IF(H78&gt;=65,"C+",IF(H78&gt;=60,"C",IF(H78&gt;=55,"C-",IF(H78&gt;=50,"D+",IF(H78&gt;=45,"D","F"))))))))))</f>
        <v>F</v>
      </c>
    </row>
    <row r="79" spans="1:12" x14ac:dyDescent="0.3">
      <c r="A79" s="15">
        <v>78</v>
      </c>
      <c r="B79" s="15">
        <v>2012078</v>
      </c>
      <c r="C79" s="15">
        <f>Assignment!H79</f>
        <v>0</v>
      </c>
      <c r="D79" s="16">
        <f>Quiz!H79</f>
        <v>0</v>
      </c>
      <c r="E79" s="16">
        <f>Mid!E79</f>
        <v>0</v>
      </c>
      <c r="F79" s="16">
        <f>Laboratory!E79</f>
        <v>21.003999999999998</v>
      </c>
      <c r="G79" s="17">
        <f>Final!C79</f>
        <v>0</v>
      </c>
      <c r="H79" s="17">
        <f t="shared" si="4"/>
        <v>21.003999999999998</v>
      </c>
      <c r="I79" s="17"/>
      <c r="J79" s="17">
        <f t="shared" si="5"/>
        <v>441.16801599999991</v>
      </c>
      <c r="K79" s="17"/>
      <c r="L79" s="15" t="str">
        <f>IF(H79&gt;=90,"A",IF(H79&gt;=85,"A-",IF(H79&gt;=80,"B+",IF(H79&gt;=75,"B",IF(H79&gt;=70,"B-",IF(H79&gt;=65,"C+",IF(H79&gt;=60,"C",IF(H79&gt;=55,"C-",IF(H79&gt;=50,"D+",IF(H79&gt;=45,"D","F"))))))))))</f>
        <v>F</v>
      </c>
    </row>
    <row r="80" spans="1:12" x14ac:dyDescent="0.3">
      <c r="A80" s="15">
        <v>79</v>
      </c>
      <c r="B80" s="15">
        <v>2012079</v>
      </c>
      <c r="C80" s="15">
        <f>Assignment!H80</f>
        <v>0</v>
      </c>
      <c r="D80" s="16">
        <f>Quiz!H80</f>
        <v>0</v>
      </c>
      <c r="E80" s="16">
        <f>Mid!E80</f>
        <v>0</v>
      </c>
      <c r="F80" s="16">
        <f>Laboratory!E80</f>
        <v>21.167999999999999</v>
      </c>
      <c r="G80" s="17">
        <f>Final!C80</f>
        <v>0</v>
      </c>
      <c r="H80" s="17">
        <f t="shared" si="4"/>
        <v>21.167999999999999</v>
      </c>
      <c r="I80" s="17"/>
      <c r="J80" s="17">
        <f t="shared" si="5"/>
        <v>448.08422399999995</v>
      </c>
      <c r="K80" s="17"/>
      <c r="L80" s="15" t="str">
        <f>IF(H80&gt;=90,"A",IF(H80&gt;=85,"A-",IF(H80&gt;=80,"B+",IF(H80&gt;=75,"B",IF(H80&gt;=70,"B-",IF(H80&gt;=65,"C+",IF(H80&gt;=60,"C",IF(H80&gt;=55,"C-",IF(H80&gt;=50,"D+",IF(H80&gt;=45,"D","F"))))))))))</f>
        <v>F</v>
      </c>
    </row>
    <row r="81" spans="1:12" x14ac:dyDescent="0.3">
      <c r="A81" s="15">
        <v>80</v>
      </c>
      <c r="B81" s="15">
        <v>2012080</v>
      </c>
      <c r="C81" s="15">
        <f>Assignment!H81</f>
        <v>0</v>
      </c>
      <c r="D81" s="16">
        <f>Quiz!H81</f>
        <v>0</v>
      </c>
      <c r="E81" s="16">
        <f>Mid!E81</f>
        <v>0</v>
      </c>
      <c r="F81" s="16">
        <f>Laboratory!E81</f>
        <v>20.768000000000001</v>
      </c>
      <c r="G81" s="17">
        <f>Final!C81</f>
        <v>0</v>
      </c>
      <c r="H81" s="17">
        <f t="shared" si="4"/>
        <v>20.768000000000001</v>
      </c>
      <c r="I81" s="17"/>
      <c r="J81" s="17">
        <f t="shared" si="5"/>
        <v>431.30982400000005</v>
      </c>
      <c r="K81" s="17"/>
      <c r="L81" s="15" t="str">
        <f>IF(H81&gt;=90,"A",IF(H81&gt;=85,"A-",IF(H81&gt;=80,"B+",IF(H81&gt;=75,"B",IF(H81&gt;=70,"B-",IF(H81&gt;=65,"C+",IF(H81&gt;=60,"C",IF(H81&gt;=55,"C-",IF(H81&gt;=50,"D+",IF(H81&gt;=45,"D","F"))))))))))</f>
        <v>F</v>
      </c>
    </row>
    <row r="82" spans="1:12" x14ac:dyDescent="0.3">
      <c r="A82" s="15">
        <v>81</v>
      </c>
      <c r="B82" s="15">
        <v>2012081</v>
      </c>
      <c r="C82" s="15">
        <f>Assignment!H82</f>
        <v>0</v>
      </c>
      <c r="D82" s="16">
        <f>Quiz!H82</f>
        <v>0</v>
      </c>
      <c r="E82" s="16">
        <f>Mid!E82</f>
        <v>0</v>
      </c>
      <c r="F82" s="16">
        <f>Laboratory!E82</f>
        <v>18.623999999999999</v>
      </c>
      <c r="G82" s="17">
        <f>Final!C82</f>
        <v>0</v>
      </c>
      <c r="H82" s="17">
        <f t="shared" si="4"/>
        <v>18.623999999999999</v>
      </c>
      <c r="I82" s="17"/>
      <c r="J82" s="17">
        <f t="shared" si="5"/>
        <v>346.85337599999997</v>
      </c>
      <c r="K82" s="17"/>
      <c r="L82" s="15" t="str">
        <f>IF(H82&gt;=90,"A",IF(H82&gt;=85,"A-",IF(H82&gt;=80,"B+",IF(H82&gt;=75,"B",IF(H82&gt;=70,"B-",IF(H82&gt;=65,"C+",IF(H82&gt;=60,"C",IF(H82&gt;=55,"C-",IF(H82&gt;=50,"D+",IF(H82&gt;=45,"D","F"))))))))))</f>
        <v>F</v>
      </c>
    </row>
    <row r="83" spans="1:12" x14ac:dyDescent="0.3">
      <c r="A83" s="15">
        <v>82</v>
      </c>
      <c r="B83" s="15">
        <v>2012082</v>
      </c>
      <c r="C83" s="15">
        <f>Assignment!H83</f>
        <v>0</v>
      </c>
      <c r="D83" s="16">
        <f>Quiz!H83</f>
        <v>0</v>
      </c>
      <c r="E83" s="16">
        <f>Mid!E83</f>
        <v>0</v>
      </c>
      <c r="F83" s="16">
        <f>Laboratory!E83</f>
        <v>20.152000000000001</v>
      </c>
      <c r="G83" s="17">
        <f>Final!C83</f>
        <v>0</v>
      </c>
      <c r="H83" s="17">
        <f t="shared" si="4"/>
        <v>20.152000000000001</v>
      </c>
      <c r="I83" s="17"/>
      <c r="J83" s="17">
        <f t="shared" si="5"/>
        <v>406.10310400000003</v>
      </c>
      <c r="K83" s="17"/>
      <c r="L83" s="15" t="str">
        <f>IF(H83&gt;=90,"A",IF(H83&gt;=85,"A-",IF(H83&gt;=80,"B+",IF(H83&gt;=75,"B",IF(H83&gt;=70,"B-",IF(H83&gt;=65,"C+",IF(H83&gt;=60,"C",IF(H83&gt;=55,"C-",IF(H83&gt;=50,"D+",IF(H83&gt;=45,"D","F"))))))))))</f>
        <v>F</v>
      </c>
    </row>
    <row r="84" spans="1:12" x14ac:dyDescent="0.3">
      <c r="A84" s="15">
        <v>83</v>
      </c>
      <c r="B84" s="15">
        <v>2012083</v>
      </c>
      <c r="C84" s="15">
        <f>Assignment!H84</f>
        <v>0</v>
      </c>
      <c r="D84" s="16">
        <f>Quiz!H84</f>
        <v>0</v>
      </c>
      <c r="E84" s="16">
        <f>Mid!E84</f>
        <v>0</v>
      </c>
      <c r="F84" s="16">
        <f>Laboratory!E84</f>
        <v>21.288</v>
      </c>
      <c r="G84" s="17">
        <f>Final!C84</f>
        <v>0</v>
      </c>
      <c r="H84" s="17">
        <f t="shared" si="4"/>
        <v>21.288</v>
      </c>
      <c r="I84" s="17"/>
      <c r="J84" s="17">
        <f t="shared" si="5"/>
        <v>453.178944</v>
      </c>
      <c r="K84" s="17"/>
      <c r="L84" s="15" t="str">
        <f>IF(H84&gt;=90,"A",IF(H84&gt;=85,"A-",IF(H84&gt;=80,"B+",IF(H84&gt;=75,"B",IF(H84&gt;=70,"B-",IF(H84&gt;=65,"C+",IF(H84&gt;=60,"C",IF(H84&gt;=55,"C-",IF(H84&gt;=50,"D+",IF(H84&gt;=45,"D","F"))))))))))</f>
        <v>F</v>
      </c>
    </row>
    <row r="85" spans="1:12" x14ac:dyDescent="0.3">
      <c r="A85" s="15">
        <v>84</v>
      </c>
      <c r="B85" s="15">
        <v>2012084</v>
      </c>
      <c r="C85" s="15">
        <f>Assignment!H85</f>
        <v>0</v>
      </c>
      <c r="D85" s="16">
        <f>Quiz!H85</f>
        <v>0</v>
      </c>
      <c r="E85" s="16">
        <f>Mid!E85</f>
        <v>0</v>
      </c>
      <c r="F85" s="16">
        <f>Laboratory!E85</f>
        <v>18.022000000000002</v>
      </c>
      <c r="G85" s="17">
        <f>Final!C85</f>
        <v>0</v>
      </c>
      <c r="H85" s="17">
        <f t="shared" si="4"/>
        <v>18.022000000000002</v>
      </c>
      <c r="I85" s="17"/>
      <c r="J85" s="17">
        <f t="shared" si="5"/>
        <v>324.79248400000006</v>
      </c>
      <c r="K85" s="17"/>
      <c r="L85" s="15" t="str">
        <f>IF(H85&gt;=90,"A",IF(H85&gt;=85,"A-",IF(H85&gt;=80,"B+",IF(H85&gt;=75,"B",IF(H85&gt;=70,"B-",IF(H85&gt;=65,"C+",IF(H85&gt;=60,"C",IF(H85&gt;=55,"C-",IF(H85&gt;=50,"D+",IF(H85&gt;=45,"D","F"))))))))))</f>
        <v>F</v>
      </c>
    </row>
    <row r="86" spans="1:12" x14ac:dyDescent="0.3">
      <c r="A86" s="15">
        <v>85</v>
      </c>
      <c r="B86" s="15">
        <v>2012085</v>
      </c>
      <c r="C86" s="15">
        <f>Assignment!H86</f>
        <v>0</v>
      </c>
      <c r="D86" s="16">
        <f>Quiz!H86</f>
        <v>0</v>
      </c>
      <c r="E86" s="16">
        <f>Mid!E86</f>
        <v>0</v>
      </c>
      <c r="F86" s="16">
        <f>Laboratory!E86</f>
        <v>0</v>
      </c>
      <c r="G86" s="17">
        <f>Final!C86</f>
        <v>0</v>
      </c>
      <c r="H86" s="17">
        <f t="shared" si="4"/>
        <v>0</v>
      </c>
      <c r="I86" s="17"/>
      <c r="J86" s="17">
        <f t="shared" si="5"/>
        <v>0</v>
      </c>
      <c r="K86" s="17"/>
      <c r="L86" s="15" t="str">
        <f>IF(H86&gt;=90,"A",IF(H86&gt;=85,"A-",IF(H86&gt;=80,"B+",IF(H86&gt;=75,"B",IF(H86&gt;=70,"B-",IF(H86&gt;=65,"C+",IF(H86&gt;=60,"C",IF(H86&gt;=55,"C-",IF(H86&gt;=50,"D+",IF(H86&gt;=45,"D","F"))))))))))</f>
        <v>F</v>
      </c>
    </row>
    <row r="87" spans="1:12" x14ac:dyDescent="0.3">
      <c r="A87" s="15">
        <v>86</v>
      </c>
      <c r="B87" s="15">
        <v>2012086</v>
      </c>
      <c r="C87" s="15">
        <f>Assignment!H87</f>
        <v>0</v>
      </c>
      <c r="D87" s="16">
        <f>Quiz!H87</f>
        <v>0</v>
      </c>
      <c r="E87" s="16">
        <f>Mid!E87</f>
        <v>0</v>
      </c>
      <c r="F87" s="16">
        <f>Laboratory!E87</f>
        <v>11.802</v>
      </c>
      <c r="G87" s="17">
        <f>Final!C87</f>
        <v>0</v>
      </c>
      <c r="H87" s="17">
        <f t="shared" si="4"/>
        <v>11.802</v>
      </c>
      <c r="I87" s="17"/>
      <c r="J87" s="17">
        <f t="shared" si="5"/>
        <v>139.287204</v>
      </c>
      <c r="K87" s="17"/>
      <c r="L87" s="15" t="str">
        <f>IF(H87&gt;=90,"A",IF(H87&gt;=85,"A-",IF(H87&gt;=80,"B+",IF(H87&gt;=75,"B",IF(H87&gt;=70,"B-",IF(H87&gt;=65,"C+",IF(H87&gt;=60,"C",IF(H87&gt;=55,"C-",IF(H87&gt;=50,"D+",IF(H87&gt;=45,"D","F"))))))))))</f>
        <v>F</v>
      </c>
    </row>
    <row r="88" spans="1:12" s="25" customFormat="1" x14ac:dyDescent="0.3">
      <c r="G88" s="25" t="s">
        <v>55</v>
      </c>
      <c r="H88" s="26">
        <f>SUM(H2:H87)</f>
        <v>1636.8024</v>
      </c>
      <c r="I88" s="26"/>
      <c r="J88" s="26">
        <f>SUM(J2:J87)</f>
        <v>32996.87679486625</v>
      </c>
      <c r="K88" s="26"/>
    </row>
    <row r="89" spans="1:12" s="27" customFormat="1" x14ac:dyDescent="0.3">
      <c r="G89" s="27" t="s">
        <v>56</v>
      </c>
      <c r="H89" s="27">
        <f>H88/A87</f>
        <v>19.032586046511629</v>
      </c>
      <c r="I89" s="28" t="s">
        <v>58</v>
      </c>
      <c r="J89" s="28">
        <f>SQRT(J88/A87)</f>
        <v>19.587869049332387</v>
      </c>
      <c r="L89" s="27" t="str">
        <f>IF(H89&gt;=90,"A",IF(H89&gt;=85,"A-",IF(H89&gt;=80,"B+",IF(H89&gt;=75,"B",IF(H89&gt;=70,"B-",IF(H89&gt;=65,"C+",IF(H89&gt;=60,"C",IF(H89&gt;=55,"C-",IF(H89&gt;=50,"D+",IF(H89&gt;=45,"D","F"))))))))))</f>
        <v>F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Criterion</vt:lpstr>
      <vt:lpstr>Assignment</vt:lpstr>
      <vt:lpstr>Quiz</vt:lpstr>
      <vt:lpstr>Mid</vt:lpstr>
      <vt:lpstr>Laboratory</vt:lpstr>
      <vt:lpstr>Final</vt:lpstr>
      <vt:lpstr>Cumulative</vt:lpstr>
    </vt:vector>
  </TitlesOfParts>
  <Company>GIKI 2268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Fida Khattak</cp:lastModifiedBy>
  <cp:lastPrinted>1999-12-23T07:26:51Z</cp:lastPrinted>
  <dcterms:created xsi:type="dcterms:W3CDTF">1999-10-30T06:14:54Z</dcterms:created>
  <dcterms:modified xsi:type="dcterms:W3CDTF">2012-08-25T08:30:31Z</dcterms:modified>
</cp:coreProperties>
</file>